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19200" windowHeight="6816" tabRatio="729" activeTab="6"/>
  </bookViews>
  <sheets>
    <sheet name="план 2022 - извор 01" sheetId="1" r:id="rId1"/>
    <sheet name="план 2022. - извор 04" sheetId="2" r:id="rId2"/>
    <sheet name="план 2022. - извор 07" sheetId="3" r:id="rId3"/>
    <sheet name="план 2022.-извор 08" sheetId="4" r:id="rId4"/>
    <sheet name="план 2022извор 15" sheetId="5" r:id="rId5"/>
    <sheet name="буџетска резерва" sheetId="6" r:id="rId6"/>
    <sheet name="план 2022-укупно" sheetId="7" r:id="rId7"/>
  </sheets>
  <definedNames>
    <definedName name="_xlnm.Print_Area" localSheetId="5">'буџетска резерва'!$A$1:$G$116</definedName>
  </definedNames>
  <calcPr fullCalcOnLoad="1"/>
</workbook>
</file>

<file path=xl/sharedStrings.xml><?xml version="1.0" encoding="utf-8"?>
<sst xmlns="http://schemas.openxmlformats.org/spreadsheetml/2006/main" count="803" uniqueCount="153">
  <si>
    <t>04 - Сопствени приход</t>
  </si>
  <si>
    <t>ПЛАНИРАНИ РАСХОДИ И ИЗДАЦИ</t>
  </si>
  <si>
    <t>Извор 01 - Редовни</t>
  </si>
  <si>
    <t>Извор 01 - Програми</t>
  </si>
  <si>
    <t>ТЕКУЋИ РАСХОДИ</t>
  </si>
  <si>
    <t>РАСХОДИ ЗА ЗАПОСЛЕНЕ</t>
  </si>
  <si>
    <t>ПЛАТЕ И ДОДАЦИ ЗАПОСЛЕНИХ</t>
  </si>
  <si>
    <t>Допринос за пензијско и инвалидско осигурање</t>
  </si>
  <si>
    <t>Допринос за здравствено осигурање</t>
  </si>
  <si>
    <t>Допринос за незапосленост</t>
  </si>
  <si>
    <t>НАКНАДЕ У НАТУРИ</t>
  </si>
  <si>
    <t>Накнаде у натури</t>
  </si>
  <si>
    <t>СОЦИЈАЛНА ДАВАЊА ЗАПОСЛЕНИМА</t>
  </si>
  <si>
    <t>Отпремнине и помоћи</t>
  </si>
  <si>
    <t>КОРИШЋЕЊЕ УСЛУГА И РОБА</t>
  </si>
  <si>
    <t>СТАЛНИ ТРОШКОВИ</t>
  </si>
  <si>
    <t>Трошкови платног промета и банкарских услуга</t>
  </si>
  <si>
    <t>Природни гас</t>
  </si>
  <si>
    <t>Угаљ</t>
  </si>
  <si>
    <t>Централно грејање</t>
  </si>
  <si>
    <t>Услуге чишћења (ЈКПГрадска чистоћа)</t>
  </si>
  <si>
    <t>Услуге чишћења</t>
  </si>
  <si>
    <t>Допринос за коришћење грађ. земљишта</t>
  </si>
  <si>
    <t>Услуге комуникација</t>
  </si>
  <si>
    <t>Трошкови осигурања</t>
  </si>
  <si>
    <t>Закуп имовине и опреме</t>
  </si>
  <si>
    <t>Остали трошкови</t>
  </si>
  <si>
    <t>ТРОШКОВИ ПУТОВАЊА</t>
  </si>
  <si>
    <t>Трошкови путовања у оквиру редовног рада</t>
  </si>
  <si>
    <t>Остали трошкови транспорта</t>
  </si>
  <si>
    <t>УСЛУГЕ ПО УГОВОРУ</t>
  </si>
  <si>
    <t>Административне услуге</t>
  </si>
  <si>
    <t>Компјутерске услуге</t>
  </si>
  <si>
    <t>Услуге информисања</t>
  </si>
  <si>
    <t>Стручне услуге</t>
  </si>
  <si>
    <t>Услуге за домаћинство и угоститељство</t>
  </si>
  <si>
    <t>Репрезентација</t>
  </si>
  <si>
    <t>Остале опште услуге</t>
  </si>
  <si>
    <t>СПЕЦИЈАЛИЗОВАНЕ УСЛУГЕ</t>
  </si>
  <si>
    <t>Услуге образовања, културе и спорта</t>
  </si>
  <si>
    <t>Медицинске услуге</t>
  </si>
  <si>
    <t>Услуге очувања животне средине</t>
  </si>
  <si>
    <t>ТЕКУЋЕ ПОПРАВКЕ И ОДРЖАВАЊЕ</t>
  </si>
  <si>
    <t>МАТЕРИЈАЛ</t>
  </si>
  <si>
    <t>Административни материјал</t>
  </si>
  <si>
    <t>Материјали за образовање и усавршавање запослених</t>
  </si>
  <si>
    <t>Материјали за саобраћај</t>
  </si>
  <si>
    <t>Материјали за очување животне средине и науке</t>
  </si>
  <si>
    <t>Материјали за образовање, културу и спорт</t>
  </si>
  <si>
    <t>Материјали за одржавање хигијене и угоститељство</t>
  </si>
  <si>
    <t>Материјали за посебне намене</t>
  </si>
  <si>
    <t>Амортизација зграда и грађевинских објеката</t>
  </si>
  <si>
    <t>Амортизација опреме</t>
  </si>
  <si>
    <t>Отплата камата на домаће хартије од вредности</t>
  </si>
  <si>
    <t>Негативне курсне разлике</t>
  </si>
  <si>
    <t>Казне за кашњење</t>
  </si>
  <si>
    <t>ОСТАЛИ РАСХОДИ</t>
  </si>
  <si>
    <t>ДОТАЦИЈЕ НЕВЛАДИНИМ ОРГАНИЗАЦИЈАМА</t>
  </si>
  <si>
    <t>Дотације осталим непрофитним институцијама</t>
  </si>
  <si>
    <t>Остали порези</t>
  </si>
  <si>
    <t>Обавезне таксе</t>
  </si>
  <si>
    <t>ОСНОВНА СРЕДСТВА</t>
  </si>
  <si>
    <t>ЗГРАДЕ И ГРАЂЕВИНСКИ ОБЈЕКТИ</t>
  </si>
  <si>
    <t>Капитално одржавање зграда и објеката</t>
  </si>
  <si>
    <t>МАШИНЕ И ОПРЕМА</t>
  </si>
  <si>
    <t>Административна опрема</t>
  </si>
  <si>
    <t>Опрема за јавну безбедност</t>
  </si>
  <si>
    <t>НЕМАТЕРИЈАЛНА ИМОВИНА</t>
  </si>
  <si>
    <t>Нематеријална имовине</t>
  </si>
  <si>
    <t>ЗАЛИХЕ</t>
  </si>
  <si>
    <t>ЗАЛИХЕ РОБЕ ЗА ДАЉУ ПРОДАЈУ</t>
  </si>
  <si>
    <t>Залихе робе за даљу продају</t>
  </si>
  <si>
    <t>4+5</t>
  </si>
  <si>
    <t>УКУПНИ РАСХОДИ И ИЗДАЦИ</t>
  </si>
  <si>
    <t>НАПОМЕНА:  Табеле су под формулом, молимо вас да износе уносите искључиво у бела поља и не мењате задату формулу!</t>
  </si>
  <si>
    <t>Извор 01 - Манифестације</t>
  </si>
  <si>
    <t>ИЗВОР 04</t>
  </si>
  <si>
    <t>ИЗВОР 01</t>
  </si>
  <si>
    <t>УКУПНО</t>
  </si>
  <si>
    <t>Извор 07 - Редовни</t>
  </si>
  <si>
    <t>Извор 07 - Програми</t>
  </si>
  <si>
    <t>Извор 07 - Манифестације</t>
  </si>
  <si>
    <t>УКУПНО - Редовни</t>
  </si>
  <si>
    <t>УКУПНО - Програми</t>
  </si>
  <si>
    <t>УКУПНО - Манифестације</t>
  </si>
  <si>
    <t>УКУПНО сви извори</t>
  </si>
  <si>
    <t>07 - Република</t>
  </si>
  <si>
    <t xml:space="preserve">01 - Град Београд </t>
  </si>
  <si>
    <t>Закуп лизинг опреме</t>
  </si>
  <si>
    <t>ИЗВОР 08</t>
  </si>
  <si>
    <t>Извор 08 - Програми</t>
  </si>
  <si>
    <t>Извор 08 - Манифестације</t>
  </si>
  <si>
    <t xml:space="preserve">08 - Донације </t>
  </si>
  <si>
    <t xml:space="preserve">НАЗИВ УСТАНОВЕ: </t>
  </si>
  <si>
    <t xml:space="preserve">ФИНАНСИЈСКИ ПЛАН ПРИХОДА И РАСХОДА ЗА 2021. ГОДИНУ </t>
  </si>
  <si>
    <t>ИЗВОР 15</t>
  </si>
  <si>
    <t>Извор 15 - Манифестације</t>
  </si>
  <si>
    <t>ИЗДАЦИ ЗА НЕФИНАНСИЈСКУ ИМОВИНУ</t>
  </si>
  <si>
    <t>Пројектовање и праћење пројекта</t>
  </si>
  <si>
    <t>Опрема за образовање, науку,културу и спорт</t>
  </si>
  <si>
    <t>Опрема за производњу, моторнних и немоторне опреме</t>
  </si>
  <si>
    <t>Плате, додаци и накнаде запослених</t>
  </si>
  <si>
    <t>Исплата накнада за време одсуствање са посла</t>
  </si>
  <si>
    <t>Помоћ у мед. лечењу  запос. и друге помоћи запосленима</t>
  </si>
  <si>
    <t>НАКНАДЕ ТРОШКОВА ЗА ЗАПОСЛЕНЕ</t>
  </si>
  <si>
    <t>Накнаде трошкова за запослене</t>
  </si>
  <si>
    <t>НАГРАДЕ, ЗАПОСЛЕНИМА  И ОСТАЛИ ПОСЕБНИ РАСХОДИ</t>
  </si>
  <si>
    <t>Награде запосленима и остали посебни расходи</t>
  </si>
  <si>
    <t>Електричне услуге</t>
  </si>
  <si>
    <t>Услуге водовода и канализације</t>
  </si>
  <si>
    <t>Услуге заштите имовине</t>
  </si>
  <si>
    <t>Трошкови службених путовања у земљи</t>
  </si>
  <si>
    <t>Трошкови службених путовања у иностранству</t>
  </si>
  <si>
    <t>Дератизација</t>
  </si>
  <si>
    <t>Услуге образовања и усавршавња запослених</t>
  </si>
  <si>
    <t>Остале специјализоване услуге</t>
  </si>
  <si>
    <t>Текуће поправке и одржавање зграда и објеката</t>
  </si>
  <si>
    <t>Текуће поправке и одржавање опреме</t>
  </si>
  <si>
    <t>АМОРТИЗАЦИЈА И УПОТРЕБА СРЕДСТАВА ЗА РАД</t>
  </si>
  <si>
    <t>АМОРТИЗАЦИЈА НЕКРЕТНИНА И ОПРЕМЕ</t>
  </si>
  <si>
    <t>ОТПЛАТА КАМАТА И ПРАТЕЋИ ТРОШКОВА ЗАДУЖЕЊА</t>
  </si>
  <si>
    <t>ОТПЛАТА ДОМАЋИХ КАМАТА</t>
  </si>
  <si>
    <t>Отплата камата домаћим пословним банкама</t>
  </si>
  <si>
    <t>Таксе које проистичу из задуживања</t>
  </si>
  <si>
    <t>ПОРЕЗИ, ОБАВЕЗНЕ ТАКСЕ, КАЗНЕ И ПЕНАЛИ</t>
  </si>
  <si>
    <t>НОВЧАНЕ КАЗНЕ И ПЕНАЛИ ПО РЕШЕЊУ СУДА</t>
  </si>
  <si>
    <t>Новчане казне и пенали по ренали по решењу суда</t>
  </si>
  <si>
    <t>НАКНАДА ШТЕТЕ ЗА ПОВРЕДУ ИЛИ ШТЕТУ НАНЕТУ ОД СТРАНЕ ДРЖАВНИХ ОРГАНА</t>
  </si>
  <si>
    <t>Остале накнаде штете</t>
  </si>
  <si>
    <t>Извор 04 - Редовни</t>
  </si>
  <si>
    <t>Извор 04 - Програми</t>
  </si>
  <si>
    <t>Извор 04 - Манифестације</t>
  </si>
  <si>
    <t>СОЦИЈАЛНИ ДОПРИНОСИ НА ТЕРЕТ ПОСЛОДАВЦА</t>
  </si>
  <si>
    <t>ИЗВОР 07</t>
  </si>
  <si>
    <t>Извор 15- Редовни</t>
  </si>
  <si>
    <t>Извор 15- Програми</t>
  </si>
  <si>
    <t>Извор 08- Редовни</t>
  </si>
  <si>
    <t>ТЕКУЋА БУЏЕТСКА РЕЗЕРВА</t>
  </si>
  <si>
    <t>Текућа буџетска резерва- Редовни</t>
  </si>
  <si>
    <t>Текућа буџетска резерва- Програми</t>
  </si>
  <si>
    <t>Текућа буџетска резерва - Манифестације</t>
  </si>
  <si>
    <t>15 - Неутрошена средства из претходних година</t>
  </si>
  <si>
    <t>Извор 01 - Укупно</t>
  </si>
  <si>
    <t>Извор 04 - Укупно</t>
  </si>
  <si>
    <t>Извор 07 - Укупно</t>
  </si>
  <si>
    <t>Извор 08 - Укупно</t>
  </si>
  <si>
    <t>Извор 15 - Укупно</t>
  </si>
  <si>
    <t>Текућа буџетска резерва - Укупно</t>
  </si>
  <si>
    <t>ДОНАЦИЈЕ, ДОТАЦИЈЕ И ТРАНСФЕРИ</t>
  </si>
  <si>
    <t>Остале текуће дотације и трансфери</t>
  </si>
  <si>
    <t xml:space="preserve">ФИНАНСИЈСКИ ПЛАН ПРИХОДА И РАСХОДА ЗА 2022. ГОДИНУ </t>
  </si>
  <si>
    <t>НАЗИВ УСТАНОВЕ: БИБЛИОТЕКА ГРАДА БЕОГРАДА</t>
  </si>
  <si>
    <t>План 2022</t>
  </si>
</sst>
</file>

<file path=xl/styles.xml><?xml version="1.0" encoding="utf-8"?>
<styleSheet xmlns="http://schemas.openxmlformats.org/spreadsheetml/2006/main">
  <numFmts count="2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#,##0.00;[Red]#,##0.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sz val="11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Calibri"/>
      <family val="2"/>
    </font>
    <font>
      <b/>
      <sz val="11"/>
      <color indexed="10"/>
      <name val="Arial Narrow"/>
      <family val="2"/>
    </font>
    <font>
      <sz val="11"/>
      <color indexed="10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 Narrow"/>
      <family val="2"/>
    </font>
    <font>
      <b/>
      <sz val="9"/>
      <color theme="1"/>
      <name val="Calibri"/>
      <family val="2"/>
    </font>
    <font>
      <sz val="11"/>
      <color theme="1"/>
      <name val="Arial Narrow"/>
      <family val="2"/>
    </font>
    <font>
      <b/>
      <sz val="11"/>
      <color rgb="FFFF0000"/>
      <name val="Arial Narrow"/>
      <family val="2"/>
    </font>
    <font>
      <sz val="11"/>
      <color rgb="FFFF0000"/>
      <name val="Arial Narrow"/>
      <family val="2"/>
    </font>
    <font>
      <b/>
      <sz val="11"/>
      <color theme="1"/>
      <name val="Arial Narrow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medium"/>
      <right style="thin">
        <color indexed="63"/>
      </right>
      <top/>
      <bottom style="thin">
        <color indexed="63"/>
      </bottom>
    </border>
    <border>
      <left style="medium"/>
      <right style="medium"/>
      <top/>
      <bottom style="thin"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/>
      <top style="thin">
        <color indexed="63"/>
      </top>
      <bottom style="thin">
        <color indexed="63"/>
      </bottom>
    </border>
    <border>
      <left style="medium"/>
      <right/>
      <top style="thin">
        <color indexed="63"/>
      </top>
      <bottom style="thin">
        <color indexed="63"/>
      </bottom>
    </border>
    <border>
      <left style="medium">
        <color indexed="8"/>
      </left>
      <right/>
      <top style="thin">
        <color indexed="63"/>
      </top>
      <bottom style="thin">
        <color indexed="63"/>
      </bottom>
    </border>
    <border>
      <left style="medium"/>
      <right style="thin">
        <color indexed="8"/>
      </right>
      <top style="thin">
        <color indexed="8"/>
      </top>
      <bottom/>
    </border>
    <border>
      <left style="thin">
        <color indexed="8"/>
      </left>
      <right style="medium"/>
      <top style="thin">
        <color indexed="8"/>
      </top>
      <bottom/>
    </border>
    <border>
      <left style="medium"/>
      <right style="thin"/>
      <top style="thin"/>
      <bottom style="thin"/>
    </border>
    <border>
      <left style="medium"/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medium">
        <color indexed="8"/>
      </left>
      <right/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medium">
        <color indexed="8"/>
      </top>
      <bottom style="medium"/>
    </border>
    <border>
      <left/>
      <right style="medium"/>
      <top style="medium"/>
      <bottom style="thin">
        <color indexed="8"/>
      </bottom>
    </border>
    <border>
      <left/>
      <right style="medium"/>
      <top style="medium">
        <color indexed="8"/>
      </top>
      <bottom style="medium"/>
    </border>
    <border>
      <left style="medium"/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/>
      <top style="medium"/>
      <bottom style="thin">
        <color indexed="8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 style="medium"/>
      <right style="medium"/>
      <top style="medium"/>
      <bottom style="thin">
        <color indexed="63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63"/>
      </bottom>
    </border>
    <border>
      <left style="medium"/>
      <right style="thin">
        <color indexed="8"/>
      </right>
      <top style="medium">
        <color indexed="8"/>
      </top>
      <bottom style="thin">
        <color indexed="63"/>
      </bottom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medium"/>
      <bottom style="thin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45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4" fontId="3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180" fontId="3" fillId="33" borderId="0" xfId="0" applyNumberFormat="1" applyFont="1" applyFill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80" fontId="3" fillId="0" borderId="10" xfId="0" applyNumberFormat="1" applyFont="1" applyBorder="1" applyAlignment="1">
      <alignment horizontal="center" vertical="center"/>
    </xf>
    <xf numFmtId="180" fontId="3" fillId="0" borderId="10" xfId="0" applyNumberFormat="1" applyFont="1" applyBorder="1" applyAlignment="1">
      <alignment horizontal="center" vertical="center"/>
    </xf>
    <xf numFmtId="180" fontId="2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0" fillId="0" borderId="0" xfId="0" applyBorder="1" applyAlignment="1">
      <alignment/>
    </xf>
    <xf numFmtId="0" fontId="43" fillId="0" borderId="15" xfId="0" applyFont="1" applyBorder="1" applyAlignment="1">
      <alignment/>
    </xf>
    <xf numFmtId="0" fontId="44" fillId="0" borderId="0" xfId="0" applyFont="1" applyBorder="1" applyAlignment="1">
      <alignment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180" fontId="3" fillId="0" borderId="19" xfId="0" applyNumberFormat="1" applyFont="1" applyBorder="1" applyAlignment="1">
      <alignment horizontal="center" vertical="center"/>
    </xf>
    <xf numFmtId="0" fontId="45" fillId="0" borderId="0" xfId="0" applyFont="1" applyAlignment="1">
      <alignment/>
    </xf>
    <xf numFmtId="0" fontId="5" fillId="0" borderId="0" xfId="0" applyFont="1" applyFill="1" applyAlignment="1">
      <alignment/>
    </xf>
    <xf numFmtId="0" fontId="45" fillId="0" borderId="0" xfId="0" applyFont="1" applyFill="1" applyAlignment="1">
      <alignment/>
    </xf>
    <xf numFmtId="4" fontId="45" fillId="0" borderId="0" xfId="0" applyNumberFormat="1" applyFont="1" applyFill="1" applyAlignment="1">
      <alignment/>
    </xf>
    <xf numFmtId="4" fontId="45" fillId="0" borderId="0" xfId="0" applyNumberFormat="1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5" fillId="0" borderId="0" xfId="0" applyFont="1" applyFill="1" applyAlignment="1">
      <alignment horizontal="center"/>
    </xf>
    <xf numFmtId="0" fontId="45" fillId="0" borderId="0" xfId="0" applyFont="1" applyAlignment="1">
      <alignment horizontal="center"/>
    </xf>
    <xf numFmtId="0" fontId="45" fillId="0" borderId="0" xfId="0" applyFont="1" applyFill="1" applyBorder="1" applyAlignment="1">
      <alignment/>
    </xf>
    <xf numFmtId="0" fontId="45" fillId="0" borderId="0" xfId="0" applyFont="1" applyAlignment="1">
      <alignment horizontal="center" vertical="center"/>
    </xf>
    <xf numFmtId="0" fontId="48" fillId="0" borderId="0" xfId="0" applyFont="1" applyFill="1" applyBorder="1" applyAlignment="1">
      <alignment/>
    </xf>
    <xf numFmtId="4" fontId="48" fillId="0" borderId="0" xfId="0" applyNumberFormat="1" applyFont="1" applyFill="1" applyBorder="1" applyAlignment="1">
      <alignment/>
    </xf>
    <xf numFmtId="0" fontId="45" fillId="0" borderId="0" xfId="0" applyFont="1" applyAlignment="1">
      <alignment vertical="center"/>
    </xf>
    <xf numFmtId="4" fontId="45" fillId="0" borderId="0" xfId="0" applyNumberFormat="1" applyFont="1" applyFill="1" applyBorder="1" applyAlignment="1">
      <alignment vertical="center"/>
    </xf>
    <xf numFmtId="4" fontId="48" fillId="0" borderId="0" xfId="0" applyNumberFormat="1" applyFont="1" applyFill="1" applyBorder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5" fillId="0" borderId="0" xfId="0" applyFont="1" applyBorder="1" applyAlignment="1">
      <alignment/>
    </xf>
    <xf numFmtId="180" fontId="6" fillId="33" borderId="0" xfId="0" applyNumberFormat="1" applyFont="1" applyFill="1" applyBorder="1" applyAlignment="1">
      <alignment/>
    </xf>
    <xf numFmtId="0" fontId="5" fillId="34" borderId="20" xfId="0" applyFont="1" applyFill="1" applyBorder="1" applyAlignment="1">
      <alignment horizontal="left" vertical="center"/>
    </xf>
    <xf numFmtId="0" fontId="5" fillId="34" borderId="21" xfId="0" applyFont="1" applyFill="1" applyBorder="1" applyAlignment="1">
      <alignment horizontal="left" vertical="center"/>
    </xf>
    <xf numFmtId="4" fontId="5" fillId="34" borderId="22" xfId="0" applyNumberFormat="1" applyFont="1" applyFill="1" applyBorder="1" applyAlignment="1">
      <alignment horizontal="right" vertical="center"/>
    </xf>
    <xf numFmtId="4" fontId="5" fillId="34" borderId="23" xfId="0" applyNumberFormat="1" applyFont="1" applyFill="1" applyBorder="1" applyAlignment="1">
      <alignment horizontal="right" vertical="center"/>
    </xf>
    <xf numFmtId="0" fontId="6" fillId="35" borderId="24" xfId="0" applyFont="1" applyFill="1" applyBorder="1" applyAlignment="1">
      <alignment horizontal="left" vertical="center"/>
    </xf>
    <xf numFmtId="0" fontId="6" fillId="35" borderId="25" xfId="0" applyFont="1" applyFill="1" applyBorder="1" applyAlignment="1">
      <alignment horizontal="left" vertical="center"/>
    </xf>
    <xf numFmtId="4" fontId="5" fillId="35" borderId="26" xfId="0" applyNumberFormat="1" applyFont="1" applyFill="1" applyBorder="1" applyAlignment="1">
      <alignment horizontal="right" vertical="center"/>
    </xf>
    <xf numFmtId="4" fontId="5" fillId="35" borderId="27" xfId="0" applyNumberFormat="1" applyFont="1" applyFill="1" applyBorder="1" applyAlignment="1">
      <alignment horizontal="right" vertical="center"/>
    </xf>
    <xf numFmtId="4" fontId="5" fillId="35" borderId="28" xfId="0" applyNumberFormat="1" applyFont="1" applyFill="1" applyBorder="1" applyAlignment="1">
      <alignment horizontal="right" vertical="center"/>
    </xf>
    <xf numFmtId="0" fontId="6" fillId="36" borderId="24" xfId="0" applyFont="1" applyFill="1" applyBorder="1" applyAlignment="1">
      <alignment horizontal="left" vertical="center"/>
    </xf>
    <xf numFmtId="0" fontId="6" fillId="36" borderId="25" xfId="0" applyFont="1" applyFill="1" applyBorder="1" applyAlignment="1">
      <alignment horizontal="left" vertical="center"/>
    </xf>
    <xf numFmtId="4" fontId="5" fillId="36" borderId="29" xfId="0" applyNumberFormat="1" applyFont="1" applyFill="1" applyBorder="1" applyAlignment="1">
      <alignment horizontal="right" vertical="center"/>
    </xf>
    <xf numFmtId="4" fontId="5" fillId="36" borderId="30" xfId="0" applyNumberFormat="1" applyFont="1" applyFill="1" applyBorder="1" applyAlignment="1">
      <alignment horizontal="right" vertical="center"/>
    </xf>
    <xf numFmtId="4" fontId="5" fillId="36" borderId="28" xfId="0" applyNumberFormat="1" applyFont="1" applyFill="1" applyBorder="1" applyAlignment="1">
      <alignment horizontal="right" vertical="center"/>
    </xf>
    <xf numFmtId="0" fontId="6" fillId="0" borderId="24" xfId="0" applyFont="1" applyFill="1" applyBorder="1" applyAlignment="1">
      <alignment horizontal="left" vertical="center"/>
    </xf>
    <xf numFmtId="0" fontId="6" fillId="0" borderId="25" xfId="0" applyFont="1" applyFill="1" applyBorder="1" applyAlignment="1">
      <alignment horizontal="left" vertical="center"/>
    </xf>
    <xf numFmtId="4" fontId="5" fillId="0" borderId="29" xfId="0" applyNumberFormat="1" applyFont="1" applyFill="1" applyBorder="1" applyAlignment="1">
      <alignment horizontal="right" vertical="center"/>
    </xf>
    <xf numFmtId="4" fontId="5" fillId="0" borderId="28" xfId="0" applyNumberFormat="1" applyFont="1" applyFill="1" applyBorder="1" applyAlignment="1">
      <alignment horizontal="right" vertical="center"/>
    </xf>
    <xf numFmtId="0" fontId="6" fillId="33" borderId="24" xfId="0" applyFont="1" applyFill="1" applyBorder="1" applyAlignment="1">
      <alignment horizontal="left" vertical="center"/>
    </xf>
    <xf numFmtId="0" fontId="6" fillId="33" borderId="25" xfId="0" applyFont="1" applyFill="1" applyBorder="1" applyAlignment="1">
      <alignment horizontal="left" vertical="center"/>
    </xf>
    <xf numFmtId="4" fontId="5" fillId="36" borderId="26" xfId="0" applyNumberFormat="1" applyFont="1" applyFill="1" applyBorder="1" applyAlignment="1">
      <alignment horizontal="right" vertical="center"/>
    </xf>
    <xf numFmtId="4" fontId="5" fillId="36" borderId="27" xfId="0" applyNumberFormat="1" applyFont="1" applyFill="1" applyBorder="1" applyAlignment="1">
      <alignment horizontal="right" vertical="center"/>
    </xf>
    <xf numFmtId="0" fontId="6" fillId="37" borderId="24" xfId="0" applyFont="1" applyFill="1" applyBorder="1" applyAlignment="1">
      <alignment horizontal="left" vertical="center"/>
    </xf>
    <xf numFmtId="0" fontId="6" fillId="37" borderId="25" xfId="0" applyFont="1" applyFill="1" applyBorder="1" applyAlignment="1">
      <alignment horizontal="left" vertical="center"/>
    </xf>
    <xf numFmtId="4" fontId="5" fillId="37" borderId="29" xfId="0" applyNumberFormat="1" applyFont="1" applyFill="1" applyBorder="1" applyAlignment="1">
      <alignment horizontal="right" vertical="center"/>
    </xf>
    <xf numFmtId="0" fontId="6" fillId="38" borderId="24" xfId="0" applyFont="1" applyFill="1" applyBorder="1" applyAlignment="1">
      <alignment horizontal="left" vertical="center"/>
    </xf>
    <xf numFmtId="0" fontId="6" fillId="38" borderId="25" xfId="0" applyFont="1" applyFill="1" applyBorder="1" applyAlignment="1">
      <alignment horizontal="left" vertical="center"/>
    </xf>
    <xf numFmtId="4" fontId="5" fillId="38" borderId="29" xfId="0" applyNumberFormat="1" applyFont="1" applyFill="1" applyBorder="1" applyAlignment="1">
      <alignment horizontal="right" vertical="center"/>
    </xf>
    <xf numFmtId="0" fontId="6" fillId="0" borderId="31" xfId="0" applyFont="1" applyFill="1" applyBorder="1" applyAlignment="1">
      <alignment horizontal="left" vertical="center"/>
    </xf>
    <xf numFmtId="0" fontId="6" fillId="0" borderId="32" xfId="0" applyFont="1" applyFill="1" applyBorder="1" applyAlignment="1">
      <alignment horizontal="left" vertical="center"/>
    </xf>
    <xf numFmtId="0" fontId="6" fillId="0" borderId="33" xfId="0" applyFont="1" applyFill="1" applyBorder="1" applyAlignment="1">
      <alignment horizontal="left" vertical="center"/>
    </xf>
    <xf numFmtId="0" fontId="7" fillId="0" borderId="10" xfId="0" applyFont="1" applyFill="1" applyBorder="1" applyAlignment="1" applyProtection="1">
      <alignment horizontal="left" vertical="center" wrapText="1"/>
      <protection locked="0"/>
    </xf>
    <xf numFmtId="0" fontId="7" fillId="0" borderId="33" xfId="0" applyFont="1" applyFill="1" applyBorder="1" applyAlignment="1" applyProtection="1">
      <alignment horizontal="left" vertical="center"/>
      <protection locked="0"/>
    </xf>
    <xf numFmtId="0" fontId="6" fillId="0" borderId="10" xfId="0" applyFont="1" applyFill="1" applyBorder="1" applyAlignment="1">
      <alignment horizontal="left" vertical="center" wrapText="1"/>
    </xf>
    <xf numFmtId="0" fontId="6" fillId="10" borderId="24" xfId="0" applyFont="1" applyFill="1" applyBorder="1" applyAlignment="1">
      <alignment horizontal="left" vertical="center"/>
    </xf>
    <xf numFmtId="0" fontId="6" fillId="10" borderId="25" xfId="0" applyFont="1" applyFill="1" applyBorder="1" applyAlignment="1">
      <alignment horizontal="left" vertical="center"/>
    </xf>
    <xf numFmtId="4" fontId="5" fillId="10" borderId="29" xfId="0" applyNumberFormat="1" applyFont="1" applyFill="1" applyBorder="1" applyAlignment="1">
      <alignment horizontal="right" vertical="center"/>
    </xf>
    <xf numFmtId="4" fontId="5" fillId="10" borderId="30" xfId="0" applyNumberFormat="1" applyFont="1" applyFill="1" applyBorder="1" applyAlignment="1">
      <alignment horizontal="right" vertical="center"/>
    </xf>
    <xf numFmtId="0" fontId="5" fillId="39" borderId="24" xfId="0" applyFont="1" applyFill="1" applyBorder="1" applyAlignment="1">
      <alignment horizontal="left" vertical="center"/>
    </xf>
    <xf numFmtId="0" fontId="5" fillId="39" borderId="25" xfId="0" applyFont="1" applyFill="1" applyBorder="1" applyAlignment="1">
      <alignment horizontal="left" vertical="center"/>
    </xf>
    <xf numFmtId="4" fontId="5" fillId="39" borderId="26" xfId="0" applyNumberFormat="1" applyFont="1" applyFill="1" applyBorder="1" applyAlignment="1">
      <alignment horizontal="right" vertical="center"/>
    </xf>
    <xf numFmtId="4" fontId="5" fillId="39" borderId="27" xfId="0" applyNumberFormat="1" applyFont="1" applyFill="1" applyBorder="1" applyAlignment="1">
      <alignment horizontal="right" vertical="center"/>
    </xf>
    <xf numFmtId="0" fontId="6" fillId="33" borderId="31" xfId="0" applyFont="1" applyFill="1" applyBorder="1" applyAlignment="1">
      <alignment horizontal="left" vertical="center"/>
    </xf>
    <xf numFmtId="0" fontId="6" fillId="33" borderId="32" xfId="0" applyFont="1" applyFill="1" applyBorder="1" applyAlignment="1">
      <alignment horizontal="left" vertical="center"/>
    </xf>
    <xf numFmtId="0" fontId="5" fillId="40" borderId="34" xfId="0" applyFont="1" applyFill="1" applyBorder="1" applyAlignment="1">
      <alignment horizontal="left" vertical="center"/>
    </xf>
    <xf numFmtId="0" fontId="5" fillId="40" borderId="35" xfId="0" applyFont="1" applyFill="1" applyBorder="1" applyAlignment="1">
      <alignment horizontal="left" vertical="center"/>
    </xf>
    <xf numFmtId="4" fontId="5" fillId="41" borderId="36" xfId="0" applyNumberFormat="1" applyFont="1" applyFill="1" applyBorder="1" applyAlignment="1">
      <alignment horizontal="right" vertical="center"/>
    </xf>
    <xf numFmtId="4" fontId="5" fillId="41" borderId="37" xfId="0" applyNumberFormat="1" applyFont="1" applyFill="1" applyBorder="1" applyAlignment="1">
      <alignment horizontal="right" vertical="center"/>
    </xf>
    <xf numFmtId="4" fontId="5" fillId="41" borderId="38" xfId="0" applyNumberFormat="1" applyFont="1" applyFill="1" applyBorder="1" applyAlignment="1">
      <alignment horizontal="right" vertical="center"/>
    </xf>
    <xf numFmtId="4" fontId="5" fillId="42" borderId="39" xfId="0" applyNumberFormat="1" applyFont="1" applyFill="1" applyBorder="1" applyAlignment="1">
      <alignment horizontal="right" vertical="center"/>
    </xf>
    <xf numFmtId="4" fontId="45" fillId="0" borderId="0" xfId="0" applyNumberFormat="1" applyFont="1" applyFill="1" applyBorder="1" applyAlignment="1">
      <alignment/>
    </xf>
    <xf numFmtId="0" fontId="45" fillId="0" borderId="0" xfId="0" applyFont="1" applyFill="1" applyBorder="1" applyAlignment="1">
      <alignment vertical="center" wrapText="1"/>
    </xf>
    <xf numFmtId="0" fontId="48" fillId="0" borderId="0" xfId="0" applyFont="1" applyFill="1" applyBorder="1" applyAlignment="1">
      <alignment vertical="center" wrapText="1"/>
    </xf>
    <xf numFmtId="0" fontId="6" fillId="36" borderId="25" xfId="0" applyFont="1" applyFill="1" applyBorder="1" applyAlignment="1">
      <alignment horizontal="left" vertical="center" wrapText="1"/>
    </xf>
    <xf numFmtId="4" fontId="5" fillId="9" borderId="28" xfId="0" applyNumberFormat="1" applyFont="1" applyFill="1" applyBorder="1" applyAlignment="1">
      <alignment horizontal="right" vertical="center"/>
    </xf>
    <xf numFmtId="4" fontId="5" fillId="10" borderId="28" xfId="0" applyNumberFormat="1" applyFont="1" applyFill="1" applyBorder="1" applyAlignment="1">
      <alignment horizontal="right" vertical="center"/>
    </xf>
    <xf numFmtId="0" fontId="6" fillId="35" borderId="20" xfId="0" applyFont="1" applyFill="1" applyBorder="1" applyAlignment="1">
      <alignment horizontal="left" vertical="center"/>
    </xf>
    <xf numFmtId="0" fontId="6" fillId="35" borderId="21" xfId="0" applyFont="1" applyFill="1" applyBorder="1" applyAlignment="1">
      <alignment horizontal="left" vertical="center"/>
    </xf>
    <xf numFmtId="4" fontId="5" fillId="35" borderId="26" xfId="0" applyNumberFormat="1" applyFont="1" applyFill="1" applyBorder="1" applyAlignment="1">
      <alignment horizontal="right" vertical="center"/>
    </xf>
    <xf numFmtId="4" fontId="5" fillId="35" borderId="27" xfId="0" applyNumberFormat="1" applyFont="1" applyFill="1" applyBorder="1" applyAlignment="1">
      <alignment horizontal="right" vertical="center"/>
    </xf>
    <xf numFmtId="4" fontId="5" fillId="43" borderId="25" xfId="0" applyNumberFormat="1" applyFont="1" applyFill="1" applyBorder="1" applyAlignment="1">
      <alignment horizontal="right" vertical="center"/>
    </xf>
    <xf numFmtId="0" fontId="6" fillId="33" borderId="24" xfId="0" applyFont="1" applyFill="1" applyBorder="1" applyAlignment="1">
      <alignment horizontal="left" vertical="center"/>
    </xf>
    <xf numFmtId="0" fontId="6" fillId="33" borderId="25" xfId="0" applyFont="1" applyFill="1" applyBorder="1" applyAlignment="1">
      <alignment horizontal="left" vertical="center"/>
    </xf>
    <xf numFmtId="4" fontId="5" fillId="0" borderId="26" xfId="0" applyNumberFormat="1" applyFont="1" applyFill="1" applyBorder="1" applyAlignment="1">
      <alignment horizontal="right" vertical="center"/>
    </xf>
    <xf numFmtId="4" fontId="5" fillId="0" borderId="27" xfId="0" applyNumberFormat="1" applyFont="1" applyFill="1" applyBorder="1" applyAlignment="1">
      <alignment horizontal="right" vertical="center"/>
    </xf>
    <xf numFmtId="4" fontId="5" fillId="44" borderId="27" xfId="0" applyNumberFormat="1" applyFont="1" applyFill="1" applyBorder="1" applyAlignment="1">
      <alignment horizontal="right" vertical="center"/>
    </xf>
    <xf numFmtId="4" fontId="5" fillId="45" borderId="25" xfId="0" applyNumberFormat="1" applyFont="1" applyFill="1" applyBorder="1" applyAlignment="1">
      <alignment horizontal="right" vertical="center"/>
    </xf>
    <xf numFmtId="4" fontId="45" fillId="0" borderId="0" xfId="0" applyNumberFormat="1" applyFont="1" applyAlignment="1">
      <alignment horizontal="center" vertical="center"/>
    </xf>
    <xf numFmtId="2" fontId="45" fillId="0" borderId="0" xfId="0" applyNumberFormat="1" applyFont="1" applyAlignment="1">
      <alignment horizontal="center" vertical="center"/>
    </xf>
    <xf numFmtId="0" fontId="5" fillId="33" borderId="40" xfId="0" applyFont="1" applyFill="1" applyBorder="1" applyAlignment="1">
      <alignment horizontal="center" vertical="center" wrapText="1"/>
    </xf>
    <xf numFmtId="0" fontId="5" fillId="33" borderId="41" xfId="0" applyFont="1" applyFill="1" applyBorder="1" applyAlignment="1">
      <alignment horizontal="center" vertical="center" wrapText="1"/>
    </xf>
    <xf numFmtId="0" fontId="5" fillId="33" borderId="42" xfId="0" applyFont="1" applyFill="1" applyBorder="1" applyAlignment="1">
      <alignment horizontal="center" vertical="center" wrapText="1"/>
    </xf>
    <xf numFmtId="0" fontId="5" fillId="33" borderId="43" xfId="0" applyFont="1" applyFill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33" borderId="49" xfId="0" applyFont="1" applyFill="1" applyBorder="1" applyAlignment="1">
      <alignment horizontal="center" vertical="center" wrapText="1"/>
    </xf>
    <xf numFmtId="0" fontId="5" fillId="33" borderId="50" xfId="0" applyFont="1" applyFill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33" borderId="54" xfId="0" applyFont="1" applyFill="1" applyBorder="1" applyAlignment="1">
      <alignment horizontal="center" vertical="center" wrapText="1"/>
    </xf>
    <xf numFmtId="0" fontId="2" fillId="33" borderId="55" xfId="0" applyFont="1" applyFill="1" applyBorder="1" applyAlignment="1">
      <alignment horizontal="center" vertical="center" wrapText="1"/>
    </xf>
    <xf numFmtId="0" fontId="2" fillId="0" borderId="56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4" fillId="33" borderId="63" xfId="0" applyFont="1" applyFill="1" applyBorder="1" applyAlignment="1">
      <alignment horizontal="center" vertical="center" wrapText="1"/>
    </xf>
    <xf numFmtId="0" fontId="4" fillId="33" borderId="64" xfId="0" applyFont="1" applyFill="1" applyBorder="1" applyAlignment="1">
      <alignment horizontal="center" vertical="center" wrapText="1"/>
    </xf>
    <xf numFmtId="0" fontId="4" fillId="33" borderId="65" xfId="0" applyFont="1" applyFill="1" applyBorder="1" applyAlignment="1">
      <alignment horizontal="center" vertical="center" wrapText="1"/>
    </xf>
    <xf numFmtId="0" fontId="4" fillId="33" borderId="66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I126"/>
  <sheetViews>
    <sheetView zoomScale="120" zoomScaleNormal="120" zoomScalePageLayoutView="0" workbookViewId="0" topLeftCell="A43">
      <selection activeCell="C63" sqref="C63"/>
    </sheetView>
  </sheetViews>
  <sheetFormatPr defaultColWidth="6.28125" defaultRowHeight="15"/>
  <cols>
    <col min="1" max="1" width="7.57421875" style="24" bestFit="1" customWidth="1"/>
    <col min="2" max="2" width="48.57421875" style="24" customWidth="1"/>
    <col min="3" max="3" width="18.421875" style="24" bestFit="1" customWidth="1"/>
    <col min="4" max="4" width="19.57421875" style="24" bestFit="1" customWidth="1"/>
    <col min="5" max="5" width="24.7109375" style="24" bestFit="1" customWidth="1"/>
    <col min="6" max="6" width="16.7109375" style="34" bestFit="1" customWidth="1"/>
    <col min="7" max="16384" width="6.28125" style="24" customWidth="1"/>
  </cols>
  <sheetData>
    <row r="2" spans="1:61" ht="13.5">
      <c r="A2" s="40"/>
      <c r="B2" s="40" t="s">
        <v>150</v>
      </c>
      <c r="C2" s="40"/>
      <c r="D2" s="40" t="s">
        <v>77</v>
      </c>
      <c r="E2" s="40"/>
      <c r="F2" s="41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</row>
    <row r="3" spans="1:6" ht="13.5">
      <c r="A3" s="42"/>
      <c r="B3" s="42"/>
      <c r="C3" s="42"/>
      <c r="D3" s="42"/>
      <c r="E3" s="42"/>
      <c r="F3" s="43"/>
    </row>
    <row r="4" spans="1:6" ht="13.5">
      <c r="A4" s="42"/>
      <c r="B4" s="44" t="s">
        <v>151</v>
      </c>
      <c r="C4" s="40"/>
      <c r="D4" s="42"/>
      <c r="E4" s="42"/>
      <c r="F4" s="43"/>
    </row>
    <row r="5" spans="1:6" ht="13.5">
      <c r="A5" s="42"/>
      <c r="B5" s="44"/>
      <c r="C5" s="40"/>
      <c r="D5" s="42"/>
      <c r="E5" s="42"/>
      <c r="F5" s="43"/>
    </row>
    <row r="6" spans="1:6" ht="13.5">
      <c r="A6" s="42"/>
      <c r="B6" s="44"/>
      <c r="C6" s="40"/>
      <c r="D6" s="42"/>
      <c r="E6" s="42"/>
      <c r="F6" s="43"/>
    </row>
    <row r="7" spans="1:6" ht="13.5">
      <c r="A7" s="42"/>
      <c r="B7" s="44"/>
      <c r="C7" s="40"/>
      <c r="D7" s="42"/>
      <c r="E7" s="42"/>
      <c r="F7" s="43"/>
    </row>
    <row r="8" spans="1:6" ht="13.5">
      <c r="A8" s="42"/>
      <c r="B8" s="44"/>
      <c r="C8" s="40"/>
      <c r="D8" s="42"/>
      <c r="E8" s="42"/>
      <c r="F8" s="43"/>
    </row>
    <row r="9" spans="1:6" ht="14.25" thickBot="1">
      <c r="A9" s="42"/>
      <c r="B9" s="40"/>
      <c r="C9" s="42"/>
      <c r="D9" s="42"/>
      <c r="E9" s="45"/>
      <c r="F9" s="43"/>
    </row>
    <row r="10" spans="1:6" ht="27.75" customHeight="1" thickBot="1">
      <c r="A10" s="119" t="s">
        <v>1</v>
      </c>
      <c r="B10" s="120"/>
      <c r="C10" s="123" t="s">
        <v>2</v>
      </c>
      <c r="D10" s="125" t="s">
        <v>3</v>
      </c>
      <c r="E10" s="115" t="s">
        <v>75</v>
      </c>
      <c r="F10" s="117" t="s">
        <v>142</v>
      </c>
    </row>
    <row r="11" spans="1:6" ht="14.25" thickBot="1">
      <c r="A11" s="121"/>
      <c r="B11" s="122"/>
      <c r="C11" s="124"/>
      <c r="D11" s="126"/>
      <c r="E11" s="116"/>
      <c r="F11" s="118"/>
    </row>
    <row r="12" spans="1:6" ht="13.5">
      <c r="A12" s="46">
        <v>400000</v>
      </c>
      <c r="B12" s="47" t="s">
        <v>4</v>
      </c>
      <c r="C12" s="48">
        <f>SUM(C13+C30+C78+C82+C89+C91)</f>
        <v>341780000</v>
      </c>
      <c r="D12" s="48">
        <f>SUM(D13+D30+D78+D82+D89+D91)</f>
        <v>1600000</v>
      </c>
      <c r="E12" s="48">
        <f>SUM(E13+E30+E78+E82+E89+E91)</f>
        <v>0</v>
      </c>
      <c r="F12" s="49">
        <f aca="true" t="shared" si="0" ref="F12:F19">SUM(C12+D12+E12)</f>
        <v>343380000</v>
      </c>
    </row>
    <row r="13" spans="1:6" ht="13.5">
      <c r="A13" s="50">
        <v>410000</v>
      </c>
      <c r="B13" s="51" t="s">
        <v>5</v>
      </c>
      <c r="C13" s="52">
        <f>SUM(C14+C16+C20+C22+C26+C28)</f>
        <v>237893000</v>
      </c>
      <c r="D13" s="53">
        <f>SUM(D14+D16+D20+D22+D26+D28)</f>
        <v>0</v>
      </c>
      <c r="E13" s="53">
        <f>SUM(E14+E16+E20+E22+E26+E28)</f>
        <v>0</v>
      </c>
      <c r="F13" s="54">
        <f t="shared" si="0"/>
        <v>237893000</v>
      </c>
    </row>
    <row r="14" spans="1:6" ht="13.5">
      <c r="A14" s="55">
        <v>411000</v>
      </c>
      <c r="B14" s="56" t="s">
        <v>6</v>
      </c>
      <c r="C14" s="57">
        <f>C15</f>
        <v>191465000</v>
      </c>
      <c r="D14" s="58">
        <f>D15</f>
        <v>0</v>
      </c>
      <c r="E14" s="58">
        <f>E15</f>
        <v>0</v>
      </c>
      <c r="F14" s="59">
        <f t="shared" si="0"/>
        <v>191465000</v>
      </c>
    </row>
    <row r="15" spans="1:9" s="26" customFormat="1" ht="13.5">
      <c r="A15" s="60">
        <v>411100</v>
      </c>
      <c r="B15" s="61" t="s">
        <v>101</v>
      </c>
      <c r="C15" s="62">
        <v>191465000</v>
      </c>
      <c r="D15" s="62"/>
      <c r="E15" s="62"/>
      <c r="F15" s="63">
        <f t="shared" si="0"/>
        <v>191465000</v>
      </c>
      <c r="H15" s="27"/>
      <c r="I15" s="27"/>
    </row>
    <row r="16" spans="1:6" ht="13.5">
      <c r="A16" s="55">
        <v>412000</v>
      </c>
      <c r="B16" s="56" t="s">
        <v>132</v>
      </c>
      <c r="C16" s="57">
        <f>C17+C18+C19</f>
        <v>31878000</v>
      </c>
      <c r="D16" s="58">
        <f>D17+D18+D19</f>
        <v>0</v>
      </c>
      <c r="E16" s="58">
        <f>E17+E18+E19</f>
        <v>0</v>
      </c>
      <c r="F16" s="101">
        <f t="shared" si="0"/>
        <v>31878000</v>
      </c>
    </row>
    <row r="17" spans="1:6" ht="13.5">
      <c r="A17" s="60">
        <v>412100</v>
      </c>
      <c r="B17" s="61" t="s">
        <v>7</v>
      </c>
      <c r="C17" s="62">
        <v>22018000</v>
      </c>
      <c r="D17" s="62"/>
      <c r="E17" s="62"/>
      <c r="F17" s="63">
        <f t="shared" si="0"/>
        <v>22018000</v>
      </c>
    </row>
    <row r="18" spans="1:8" ht="13.5">
      <c r="A18" s="60">
        <v>412200</v>
      </c>
      <c r="B18" s="61" t="s">
        <v>8</v>
      </c>
      <c r="C18" s="62">
        <v>9860000</v>
      </c>
      <c r="D18" s="62"/>
      <c r="E18" s="62"/>
      <c r="F18" s="63">
        <f t="shared" si="0"/>
        <v>9860000</v>
      </c>
      <c r="H18" s="28"/>
    </row>
    <row r="19" spans="1:6" ht="13.5">
      <c r="A19" s="60">
        <v>412300</v>
      </c>
      <c r="B19" s="61" t="s">
        <v>9</v>
      </c>
      <c r="C19" s="62"/>
      <c r="D19" s="62"/>
      <c r="E19" s="62"/>
      <c r="F19" s="63">
        <f t="shared" si="0"/>
        <v>0</v>
      </c>
    </row>
    <row r="20" spans="1:6" ht="13.5">
      <c r="A20" s="55">
        <v>413000</v>
      </c>
      <c r="B20" s="56" t="s">
        <v>10</v>
      </c>
      <c r="C20" s="57">
        <f>C21</f>
        <v>6750000</v>
      </c>
      <c r="D20" s="58">
        <f>D21</f>
        <v>0</v>
      </c>
      <c r="E20" s="58">
        <f>E21</f>
        <v>0</v>
      </c>
      <c r="F20" s="101">
        <f aca="true" t="shared" si="1" ref="F20:F83">C20+D20+E20</f>
        <v>6750000</v>
      </c>
    </row>
    <row r="21" spans="1:8" ht="13.5">
      <c r="A21" s="60">
        <v>413100</v>
      </c>
      <c r="B21" s="61" t="s">
        <v>11</v>
      </c>
      <c r="C21" s="62">
        <v>6750000</v>
      </c>
      <c r="D21" s="62"/>
      <c r="E21" s="62"/>
      <c r="F21" s="63">
        <f t="shared" si="1"/>
        <v>6750000</v>
      </c>
      <c r="H21" s="29"/>
    </row>
    <row r="22" spans="1:6" ht="13.5">
      <c r="A22" s="55">
        <v>414000</v>
      </c>
      <c r="B22" s="56" t="s">
        <v>12</v>
      </c>
      <c r="C22" s="57">
        <f>C23+C24+C25</f>
        <v>2500000</v>
      </c>
      <c r="D22" s="58">
        <f>D23+D24+D25</f>
        <v>0</v>
      </c>
      <c r="E22" s="58">
        <f>E23+E24+E25</f>
        <v>0</v>
      </c>
      <c r="F22" s="101">
        <f t="shared" si="1"/>
        <v>2500000</v>
      </c>
    </row>
    <row r="23" spans="1:6" ht="13.5">
      <c r="A23" s="64">
        <v>414100</v>
      </c>
      <c r="B23" s="65" t="s">
        <v>102</v>
      </c>
      <c r="C23" s="62"/>
      <c r="D23" s="62"/>
      <c r="E23" s="62"/>
      <c r="F23" s="63">
        <f t="shared" si="1"/>
        <v>0</v>
      </c>
    </row>
    <row r="24" spans="1:6" ht="13.5">
      <c r="A24" s="60">
        <v>414300</v>
      </c>
      <c r="B24" s="61" t="s">
        <v>13</v>
      </c>
      <c r="C24" s="62">
        <v>2000000</v>
      </c>
      <c r="D24" s="62"/>
      <c r="E24" s="62"/>
      <c r="F24" s="63">
        <f t="shared" si="1"/>
        <v>2000000</v>
      </c>
    </row>
    <row r="25" spans="1:6" ht="13.5">
      <c r="A25" s="64">
        <v>414400</v>
      </c>
      <c r="B25" s="65" t="s">
        <v>103</v>
      </c>
      <c r="C25" s="62">
        <v>500000</v>
      </c>
      <c r="D25" s="62"/>
      <c r="E25" s="62"/>
      <c r="F25" s="63">
        <f t="shared" si="1"/>
        <v>500000</v>
      </c>
    </row>
    <row r="26" spans="1:6" ht="13.5">
      <c r="A26" s="55">
        <v>415000</v>
      </c>
      <c r="B26" s="56" t="s">
        <v>104</v>
      </c>
      <c r="C26" s="57">
        <f>C27</f>
        <v>0</v>
      </c>
      <c r="D26" s="58">
        <f>D27</f>
        <v>0</v>
      </c>
      <c r="E26" s="58">
        <f>E27</f>
        <v>0</v>
      </c>
      <c r="F26" s="101">
        <f t="shared" si="1"/>
        <v>0</v>
      </c>
    </row>
    <row r="27" spans="1:6" ht="13.5">
      <c r="A27" s="64">
        <v>415100</v>
      </c>
      <c r="B27" s="65" t="s">
        <v>105</v>
      </c>
      <c r="C27" s="62"/>
      <c r="D27" s="62"/>
      <c r="E27" s="62"/>
      <c r="F27" s="63">
        <f t="shared" si="1"/>
        <v>0</v>
      </c>
    </row>
    <row r="28" spans="1:6" ht="13.5">
      <c r="A28" s="55">
        <v>416000</v>
      </c>
      <c r="B28" s="56" t="s">
        <v>106</v>
      </c>
      <c r="C28" s="66">
        <f>C29</f>
        <v>5300000</v>
      </c>
      <c r="D28" s="67">
        <f>D29</f>
        <v>0</v>
      </c>
      <c r="E28" s="67">
        <f>E29</f>
        <v>0</v>
      </c>
      <c r="F28" s="101">
        <f t="shared" si="1"/>
        <v>5300000</v>
      </c>
    </row>
    <row r="29" spans="1:8" ht="13.5">
      <c r="A29" s="60">
        <v>416100</v>
      </c>
      <c r="B29" s="61" t="s">
        <v>107</v>
      </c>
      <c r="C29" s="62">
        <v>5300000</v>
      </c>
      <c r="D29" s="62"/>
      <c r="E29" s="62"/>
      <c r="F29" s="63">
        <f t="shared" si="1"/>
        <v>5300000</v>
      </c>
      <c r="H29" s="29"/>
    </row>
    <row r="30" spans="1:6" ht="13.5">
      <c r="A30" s="50">
        <v>420000</v>
      </c>
      <c r="B30" s="51" t="s">
        <v>14</v>
      </c>
      <c r="C30" s="52">
        <f>SUM(C31+C48+C53+C62+C67+C70)</f>
        <v>103887000</v>
      </c>
      <c r="D30" s="53">
        <f>SUM(D31+D48+D53+D62+D67+D70)</f>
        <v>1600000</v>
      </c>
      <c r="E30" s="53">
        <f>SUM(E31+E48+E53+E62+E67+E70)</f>
        <v>0</v>
      </c>
      <c r="F30" s="100">
        <f t="shared" si="1"/>
        <v>105487000</v>
      </c>
    </row>
    <row r="31" spans="1:6" ht="13.5">
      <c r="A31" s="55">
        <v>421000</v>
      </c>
      <c r="B31" s="56" t="s">
        <v>15</v>
      </c>
      <c r="C31" s="66">
        <f>SUM(C32:C47)</f>
        <v>56350000</v>
      </c>
      <c r="D31" s="67">
        <f>SUM(D32:D47)</f>
        <v>0</v>
      </c>
      <c r="E31" s="67">
        <f>SUM(E32:E47)</f>
        <v>0</v>
      </c>
      <c r="F31" s="101">
        <f t="shared" si="1"/>
        <v>56350000</v>
      </c>
    </row>
    <row r="32" spans="1:6" ht="13.5">
      <c r="A32" s="64">
        <v>421100</v>
      </c>
      <c r="B32" s="65" t="s">
        <v>16</v>
      </c>
      <c r="C32" s="62">
        <v>600000</v>
      </c>
      <c r="D32" s="62"/>
      <c r="E32" s="62"/>
      <c r="F32" s="63">
        <f aca="true" t="shared" si="2" ref="F32:F47">C32+D32+E32</f>
        <v>600000</v>
      </c>
    </row>
    <row r="33" spans="1:6" ht="13.5">
      <c r="A33" s="64">
        <v>421200</v>
      </c>
      <c r="B33" s="65" t="s">
        <v>108</v>
      </c>
      <c r="C33" s="62">
        <v>13300000</v>
      </c>
      <c r="D33" s="62"/>
      <c r="E33" s="62"/>
      <c r="F33" s="63">
        <f t="shared" si="2"/>
        <v>13300000</v>
      </c>
    </row>
    <row r="34" spans="1:6" ht="13.5">
      <c r="A34" s="64">
        <v>421221</v>
      </c>
      <c r="B34" s="65" t="s">
        <v>17</v>
      </c>
      <c r="C34" s="62">
        <v>530000</v>
      </c>
      <c r="D34" s="62"/>
      <c r="E34" s="62"/>
      <c r="F34" s="63">
        <f t="shared" si="2"/>
        <v>530000</v>
      </c>
    </row>
    <row r="35" spans="1:6" ht="13.5">
      <c r="A35" s="64">
        <v>421222</v>
      </c>
      <c r="B35" s="65" t="s">
        <v>18</v>
      </c>
      <c r="C35" s="62">
        <v>600000</v>
      </c>
      <c r="D35" s="62"/>
      <c r="E35" s="62"/>
      <c r="F35" s="63">
        <f t="shared" si="2"/>
        <v>600000</v>
      </c>
    </row>
    <row r="36" spans="1:6" ht="13.5">
      <c r="A36" s="60">
        <v>421225</v>
      </c>
      <c r="B36" s="61" t="s">
        <v>19</v>
      </c>
      <c r="C36" s="62">
        <v>20400000</v>
      </c>
      <c r="D36" s="62"/>
      <c r="E36" s="62"/>
      <c r="F36" s="63">
        <f t="shared" si="2"/>
        <v>20400000</v>
      </c>
    </row>
    <row r="37" spans="1:6" ht="13.5">
      <c r="A37" s="60">
        <v>421311</v>
      </c>
      <c r="B37" s="61" t="s">
        <v>109</v>
      </c>
      <c r="C37" s="62">
        <v>1450000</v>
      </c>
      <c r="D37" s="62"/>
      <c r="E37" s="62"/>
      <c r="F37" s="63">
        <f t="shared" si="2"/>
        <v>1450000</v>
      </c>
    </row>
    <row r="38" spans="1:6" ht="13.5">
      <c r="A38" s="60">
        <v>421321</v>
      </c>
      <c r="B38" s="61" t="s">
        <v>113</v>
      </c>
      <c r="C38" s="62"/>
      <c r="D38" s="62"/>
      <c r="E38" s="62"/>
      <c r="F38" s="63">
        <f t="shared" si="2"/>
        <v>0</v>
      </c>
    </row>
    <row r="39" spans="1:6" ht="13.5">
      <c r="A39" s="60">
        <v>421323</v>
      </c>
      <c r="B39" s="61" t="s">
        <v>110</v>
      </c>
      <c r="C39" s="62">
        <v>6050000</v>
      </c>
      <c r="D39" s="62"/>
      <c r="E39" s="62"/>
      <c r="F39" s="63">
        <f t="shared" si="2"/>
        <v>6050000</v>
      </c>
    </row>
    <row r="40" spans="1:6" ht="13.5">
      <c r="A40" s="60">
        <v>421324</v>
      </c>
      <c r="B40" s="61" t="s">
        <v>20</v>
      </c>
      <c r="C40" s="62">
        <v>2100000</v>
      </c>
      <c r="D40" s="62"/>
      <c r="E40" s="62"/>
      <c r="F40" s="63">
        <f t="shared" si="2"/>
        <v>2100000</v>
      </c>
    </row>
    <row r="41" spans="1:6" ht="13.5">
      <c r="A41" s="60">
        <v>421325</v>
      </c>
      <c r="B41" s="61" t="s">
        <v>21</v>
      </c>
      <c r="C41" s="62">
        <v>1520000</v>
      </c>
      <c r="D41" s="62"/>
      <c r="E41" s="62"/>
      <c r="F41" s="63">
        <f t="shared" si="2"/>
        <v>1520000</v>
      </c>
    </row>
    <row r="42" spans="1:6" ht="13.5">
      <c r="A42" s="60">
        <v>421391</v>
      </c>
      <c r="B42" s="61" t="s">
        <v>22</v>
      </c>
      <c r="C42" s="62"/>
      <c r="D42" s="62"/>
      <c r="E42" s="62"/>
      <c r="F42" s="63">
        <f t="shared" si="2"/>
        <v>0</v>
      </c>
    </row>
    <row r="43" spans="1:6" ht="13.5">
      <c r="A43" s="60">
        <v>421400</v>
      </c>
      <c r="B43" s="61" t="s">
        <v>23</v>
      </c>
      <c r="C43" s="62">
        <v>2550000</v>
      </c>
      <c r="D43" s="62"/>
      <c r="E43" s="62"/>
      <c r="F43" s="63">
        <f t="shared" si="2"/>
        <v>2550000</v>
      </c>
    </row>
    <row r="44" spans="1:6" ht="13.5">
      <c r="A44" s="60">
        <v>421500</v>
      </c>
      <c r="B44" s="61" t="s">
        <v>24</v>
      </c>
      <c r="C44" s="62">
        <v>200000</v>
      </c>
      <c r="D44" s="62"/>
      <c r="E44" s="62"/>
      <c r="F44" s="63">
        <f t="shared" si="2"/>
        <v>200000</v>
      </c>
    </row>
    <row r="45" spans="1:6" ht="13.5">
      <c r="A45" s="60">
        <v>421600</v>
      </c>
      <c r="B45" s="61" t="s">
        <v>25</v>
      </c>
      <c r="C45" s="62">
        <v>6000000</v>
      </c>
      <c r="D45" s="62"/>
      <c r="E45" s="62"/>
      <c r="F45" s="63">
        <f t="shared" si="2"/>
        <v>6000000</v>
      </c>
    </row>
    <row r="46" spans="1:6" ht="13.5">
      <c r="A46" s="60">
        <v>421629</v>
      </c>
      <c r="B46" s="61" t="s">
        <v>88</v>
      </c>
      <c r="C46" s="62">
        <v>1050000</v>
      </c>
      <c r="D46" s="62"/>
      <c r="E46" s="62"/>
      <c r="F46" s="63">
        <f t="shared" si="2"/>
        <v>1050000</v>
      </c>
    </row>
    <row r="47" spans="1:6" ht="13.5">
      <c r="A47" s="64">
        <v>421900</v>
      </c>
      <c r="B47" s="65" t="s">
        <v>26</v>
      </c>
      <c r="C47" s="62"/>
      <c r="D47" s="62"/>
      <c r="E47" s="62"/>
      <c r="F47" s="63">
        <f t="shared" si="2"/>
        <v>0</v>
      </c>
    </row>
    <row r="48" spans="1:6" ht="13.5">
      <c r="A48" s="55">
        <v>422000</v>
      </c>
      <c r="B48" s="56" t="s">
        <v>27</v>
      </c>
      <c r="C48" s="66">
        <f>C49+C50+C51+C52</f>
        <v>0</v>
      </c>
      <c r="D48" s="67">
        <f>D49+D50+D51+D52</f>
        <v>0</v>
      </c>
      <c r="E48" s="67">
        <f>E49+E50+E51+E52</f>
        <v>0</v>
      </c>
      <c r="F48" s="101">
        <f t="shared" si="1"/>
        <v>0</v>
      </c>
    </row>
    <row r="49" spans="1:6" ht="13.5">
      <c r="A49" s="64">
        <v>422100</v>
      </c>
      <c r="B49" s="65" t="s">
        <v>111</v>
      </c>
      <c r="C49" s="62"/>
      <c r="D49" s="62"/>
      <c r="E49" s="62"/>
      <c r="F49" s="63">
        <f t="shared" si="1"/>
        <v>0</v>
      </c>
    </row>
    <row r="50" spans="1:6" ht="13.5">
      <c r="A50" s="64">
        <v>422200</v>
      </c>
      <c r="B50" s="65" t="s">
        <v>112</v>
      </c>
      <c r="C50" s="62"/>
      <c r="D50" s="62"/>
      <c r="E50" s="62"/>
      <c r="F50" s="63">
        <f t="shared" si="1"/>
        <v>0</v>
      </c>
    </row>
    <row r="51" spans="1:6" ht="13.5">
      <c r="A51" s="64">
        <v>422300</v>
      </c>
      <c r="B51" s="65" t="s">
        <v>28</v>
      </c>
      <c r="C51" s="62"/>
      <c r="D51" s="62"/>
      <c r="E51" s="62"/>
      <c r="F51" s="63">
        <f t="shared" si="1"/>
        <v>0</v>
      </c>
    </row>
    <row r="52" spans="1:61" ht="13.5">
      <c r="A52" s="64">
        <v>422900</v>
      </c>
      <c r="B52" s="65" t="s">
        <v>29</v>
      </c>
      <c r="C52" s="62"/>
      <c r="D52" s="62"/>
      <c r="E52" s="62"/>
      <c r="F52" s="63">
        <f t="shared" si="1"/>
        <v>0</v>
      </c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</row>
    <row r="53" spans="1:6" ht="13.5">
      <c r="A53" s="55">
        <v>423000</v>
      </c>
      <c r="B53" s="56" t="s">
        <v>30</v>
      </c>
      <c r="C53" s="66">
        <f>C54+C55+C56+C57+C58+C59+C60+C61</f>
        <v>26837000</v>
      </c>
      <c r="D53" s="66">
        <f>D54+D55+D56+D57+D58+D59+D60+D61</f>
        <v>0</v>
      </c>
      <c r="E53" s="66">
        <f>E54+E55+E56+E57+E58+E59+E60+E61</f>
        <v>0</v>
      </c>
      <c r="F53" s="101">
        <f t="shared" si="1"/>
        <v>26837000</v>
      </c>
    </row>
    <row r="54" spans="1:6" ht="13.5">
      <c r="A54" s="64">
        <v>423100</v>
      </c>
      <c r="B54" s="65" t="s">
        <v>31</v>
      </c>
      <c r="C54" s="62"/>
      <c r="D54" s="62"/>
      <c r="E54" s="62"/>
      <c r="F54" s="63">
        <f t="shared" si="1"/>
        <v>0</v>
      </c>
    </row>
    <row r="55" spans="1:6" ht="13.5">
      <c r="A55" s="60">
        <v>423200</v>
      </c>
      <c r="B55" s="61" t="s">
        <v>32</v>
      </c>
      <c r="C55" s="62">
        <v>3155000</v>
      </c>
      <c r="D55" s="62"/>
      <c r="E55" s="62"/>
      <c r="F55" s="63">
        <f t="shared" si="1"/>
        <v>3155000</v>
      </c>
    </row>
    <row r="56" spans="1:6" ht="13.5">
      <c r="A56" s="64">
        <v>423300</v>
      </c>
      <c r="B56" s="65" t="s">
        <v>114</v>
      </c>
      <c r="C56" s="62"/>
      <c r="D56" s="62"/>
      <c r="E56" s="62"/>
      <c r="F56" s="63">
        <f t="shared" si="1"/>
        <v>0</v>
      </c>
    </row>
    <row r="57" spans="1:6" ht="13.5">
      <c r="A57" s="64">
        <v>423400</v>
      </c>
      <c r="B57" s="65" t="s">
        <v>33</v>
      </c>
      <c r="C57" s="62">
        <v>7470000</v>
      </c>
      <c r="D57" s="62"/>
      <c r="E57" s="62"/>
      <c r="F57" s="63">
        <f t="shared" si="1"/>
        <v>7470000</v>
      </c>
    </row>
    <row r="58" spans="1:6" s="26" customFormat="1" ht="13.5">
      <c r="A58" s="60">
        <v>423500</v>
      </c>
      <c r="B58" s="61" t="s">
        <v>34</v>
      </c>
      <c r="C58" s="62">
        <v>12262000</v>
      </c>
      <c r="D58" s="62"/>
      <c r="E58" s="62"/>
      <c r="F58" s="63">
        <f t="shared" si="1"/>
        <v>12262000</v>
      </c>
    </row>
    <row r="59" spans="1:6" ht="13.5">
      <c r="A59" s="64">
        <v>423600</v>
      </c>
      <c r="B59" s="65" t="s">
        <v>35</v>
      </c>
      <c r="C59" s="62"/>
      <c r="D59" s="62"/>
      <c r="E59" s="62"/>
      <c r="F59" s="63">
        <f t="shared" si="1"/>
        <v>0</v>
      </c>
    </row>
    <row r="60" spans="1:6" ht="13.5">
      <c r="A60" s="64">
        <v>423700</v>
      </c>
      <c r="B60" s="65" t="s">
        <v>36</v>
      </c>
      <c r="C60" s="62"/>
      <c r="D60" s="62"/>
      <c r="E60" s="62"/>
      <c r="F60" s="63">
        <f t="shared" si="1"/>
        <v>0</v>
      </c>
    </row>
    <row r="61" spans="1:9" ht="13.5">
      <c r="A61" s="60">
        <v>423900</v>
      </c>
      <c r="B61" s="61" t="s">
        <v>37</v>
      </c>
      <c r="C61" s="62">
        <v>3950000</v>
      </c>
      <c r="D61" s="62"/>
      <c r="E61" s="62"/>
      <c r="F61" s="63">
        <f t="shared" si="1"/>
        <v>3950000</v>
      </c>
      <c r="H61" s="30"/>
      <c r="I61" s="28"/>
    </row>
    <row r="62" spans="1:9" ht="13.5">
      <c r="A62" s="55">
        <v>424000</v>
      </c>
      <c r="B62" s="56" t="s">
        <v>38</v>
      </c>
      <c r="C62" s="66">
        <f>C63+C64+C65+C66</f>
        <v>6850000</v>
      </c>
      <c r="D62" s="67">
        <f>D63+D64+D65+D66</f>
        <v>1600000</v>
      </c>
      <c r="E62" s="67">
        <f>E63+E64+E65+E66</f>
        <v>0</v>
      </c>
      <c r="F62" s="101">
        <f t="shared" si="1"/>
        <v>8450000</v>
      </c>
      <c r="I62" s="28"/>
    </row>
    <row r="63" spans="1:9" ht="13.5">
      <c r="A63" s="64">
        <v>424200</v>
      </c>
      <c r="B63" s="65" t="s">
        <v>39</v>
      </c>
      <c r="C63" s="62">
        <v>4850000</v>
      </c>
      <c r="D63" s="62">
        <v>1600000</v>
      </c>
      <c r="E63" s="62"/>
      <c r="F63" s="63">
        <f t="shared" si="1"/>
        <v>6450000</v>
      </c>
      <c r="I63" s="28"/>
    </row>
    <row r="64" spans="1:6" ht="13.5">
      <c r="A64" s="64">
        <v>424300</v>
      </c>
      <c r="B64" s="65" t="s">
        <v>40</v>
      </c>
      <c r="C64" s="62"/>
      <c r="D64" s="62"/>
      <c r="E64" s="62"/>
      <c r="F64" s="63">
        <f t="shared" si="1"/>
        <v>0</v>
      </c>
    </row>
    <row r="65" spans="1:6" ht="13.5">
      <c r="A65" s="64">
        <v>424600</v>
      </c>
      <c r="B65" s="65" t="s">
        <v>41</v>
      </c>
      <c r="C65" s="62"/>
      <c r="D65" s="62"/>
      <c r="E65" s="62"/>
      <c r="F65" s="63">
        <f t="shared" si="1"/>
        <v>0</v>
      </c>
    </row>
    <row r="66" spans="1:8" ht="13.5">
      <c r="A66" s="64">
        <v>424900</v>
      </c>
      <c r="B66" s="65" t="s">
        <v>115</v>
      </c>
      <c r="C66" s="62">
        <v>2000000</v>
      </c>
      <c r="D66" s="62"/>
      <c r="E66" s="62"/>
      <c r="F66" s="63">
        <f t="shared" si="1"/>
        <v>2000000</v>
      </c>
      <c r="H66" s="29"/>
    </row>
    <row r="67" spans="1:6" ht="13.5">
      <c r="A67" s="55">
        <v>425000</v>
      </c>
      <c r="B67" s="56" t="s">
        <v>42</v>
      </c>
      <c r="C67" s="66">
        <f>C68+C69</f>
        <v>9300000</v>
      </c>
      <c r="D67" s="67">
        <f>D68+D69</f>
        <v>0</v>
      </c>
      <c r="E67" s="67">
        <f>E68+E69</f>
        <v>0</v>
      </c>
      <c r="F67" s="101">
        <f t="shared" si="1"/>
        <v>9300000</v>
      </c>
    </row>
    <row r="68" spans="1:6" ht="13.5">
      <c r="A68" s="60">
        <v>425100</v>
      </c>
      <c r="B68" s="61" t="s">
        <v>116</v>
      </c>
      <c r="C68" s="62">
        <v>7600000</v>
      </c>
      <c r="D68" s="62"/>
      <c r="E68" s="62"/>
      <c r="F68" s="63">
        <f t="shared" si="1"/>
        <v>7600000</v>
      </c>
    </row>
    <row r="69" spans="1:6" ht="13.5">
      <c r="A69" s="60">
        <v>425200</v>
      </c>
      <c r="B69" s="61" t="s">
        <v>117</v>
      </c>
      <c r="C69" s="62">
        <v>1700000</v>
      </c>
      <c r="D69" s="62"/>
      <c r="E69" s="62"/>
      <c r="F69" s="63">
        <f t="shared" si="1"/>
        <v>1700000</v>
      </c>
    </row>
    <row r="70" spans="1:6" ht="13.5">
      <c r="A70" s="55">
        <v>426000</v>
      </c>
      <c r="B70" s="56" t="s">
        <v>43</v>
      </c>
      <c r="C70" s="66">
        <f>SUM(C71:C77)</f>
        <v>4550000</v>
      </c>
      <c r="D70" s="67">
        <f>SUM(D71:D77)</f>
        <v>0</v>
      </c>
      <c r="E70" s="67">
        <f>SUM(E71:E77)</f>
        <v>0</v>
      </c>
      <c r="F70" s="101">
        <f t="shared" si="1"/>
        <v>4550000</v>
      </c>
    </row>
    <row r="71" spans="1:6" ht="13.5">
      <c r="A71" s="64">
        <v>426100</v>
      </c>
      <c r="B71" s="65" t="s">
        <v>44</v>
      </c>
      <c r="C71" s="62">
        <v>1250000</v>
      </c>
      <c r="D71" s="62"/>
      <c r="E71" s="62"/>
      <c r="F71" s="63">
        <f t="shared" si="1"/>
        <v>1250000</v>
      </c>
    </row>
    <row r="72" spans="1:6" ht="13.5">
      <c r="A72" s="64">
        <v>426300</v>
      </c>
      <c r="B72" s="65" t="s">
        <v>45</v>
      </c>
      <c r="C72" s="62"/>
      <c r="D72" s="62"/>
      <c r="E72" s="62"/>
      <c r="F72" s="63">
        <f t="shared" si="1"/>
        <v>0</v>
      </c>
    </row>
    <row r="73" spans="1:6" ht="13.5">
      <c r="A73" s="64">
        <v>426400</v>
      </c>
      <c r="B73" s="65" t="s">
        <v>46</v>
      </c>
      <c r="C73" s="62"/>
      <c r="D73" s="62"/>
      <c r="E73" s="62"/>
      <c r="F73" s="63">
        <f t="shared" si="1"/>
        <v>0</v>
      </c>
    </row>
    <row r="74" spans="1:6" ht="13.5">
      <c r="A74" s="64">
        <v>426500</v>
      </c>
      <c r="B74" s="65" t="s">
        <v>47</v>
      </c>
      <c r="C74" s="62"/>
      <c r="D74" s="62"/>
      <c r="E74" s="62"/>
      <c r="F74" s="63">
        <f t="shared" si="1"/>
        <v>0</v>
      </c>
    </row>
    <row r="75" spans="1:6" ht="13.5">
      <c r="A75" s="64">
        <v>426600</v>
      </c>
      <c r="B75" s="65" t="s">
        <v>48</v>
      </c>
      <c r="C75" s="62">
        <v>500000</v>
      </c>
      <c r="D75" s="62"/>
      <c r="E75" s="62"/>
      <c r="F75" s="63">
        <f t="shared" si="1"/>
        <v>500000</v>
      </c>
    </row>
    <row r="76" spans="1:6" ht="13.5">
      <c r="A76" s="60">
        <v>426800</v>
      </c>
      <c r="B76" s="61" t="s">
        <v>49</v>
      </c>
      <c r="C76" s="62">
        <v>1400000</v>
      </c>
      <c r="D76" s="62"/>
      <c r="E76" s="62"/>
      <c r="F76" s="63">
        <f t="shared" si="1"/>
        <v>1400000</v>
      </c>
    </row>
    <row r="77" spans="1:6" ht="13.5">
      <c r="A77" s="60">
        <v>426900</v>
      </c>
      <c r="B77" s="61" t="s">
        <v>50</v>
      </c>
      <c r="C77" s="62">
        <v>1400000</v>
      </c>
      <c r="D77" s="62"/>
      <c r="E77" s="62"/>
      <c r="F77" s="63">
        <f t="shared" si="1"/>
        <v>1400000</v>
      </c>
    </row>
    <row r="78" spans="1:6" ht="13.5">
      <c r="A78" s="50">
        <v>430000</v>
      </c>
      <c r="B78" s="51" t="s">
        <v>118</v>
      </c>
      <c r="C78" s="52">
        <f>C79</f>
        <v>0</v>
      </c>
      <c r="D78" s="53">
        <f>D79</f>
        <v>0</v>
      </c>
      <c r="E78" s="53">
        <f>E79</f>
        <v>0</v>
      </c>
      <c r="F78" s="100">
        <f t="shared" si="1"/>
        <v>0</v>
      </c>
    </row>
    <row r="79" spans="1:6" ht="13.5">
      <c r="A79" s="55">
        <v>431000</v>
      </c>
      <c r="B79" s="56" t="s">
        <v>119</v>
      </c>
      <c r="C79" s="66">
        <f>C80+C81</f>
        <v>0</v>
      </c>
      <c r="D79" s="67">
        <f>D80+D81</f>
        <v>0</v>
      </c>
      <c r="E79" s="67">
        <f>E80+E81</f>
        <v>0</v>
      </c>
      <c r="F79" s="101">
        <f t="shared" si="1"/>
        <v>0</v>
      </c>
    </row>
    <row r="80" spans="1:6" ht="13.5">
      <c r="A80" s="64">
        <v>431100</v>
      </c>
      <c r="B80" s="65" t="s">
        <v>51</v>
      </c>
      <c r="C80" s="62"/>
      <c r="D80" s="62"/>
      <c r="E80" s="62"/>
      <c r="F80" s="63">
        <f t="shared" si="1"/>
        <v>0</v>
      </c>
    </row>
    <row r="81" spans="1:6" ht="13.5">
      <c r="A81" s="64">
        <v>431200</v>
      </c>
      <c r="B81" s="65" t="s">
        <v>52</v>
      </c>
      <c r="C81" s="62"/>
      <c r="D81" s="62"/>
      <c r="E81" s="62"/>
      <c r="F81" s="63">
        <f t="shared" si="1"/>
        <v>0</v>
      </c>
    </row>
    <row r="82" spans="1:6" ht="13.5">
      <c r="A82" s="68">
        <v>440000</v>
      </c>
      <c r="B82" s="69" t="s">
        <v>120</v>
      </c>
      <c r="C82" s="70">
        <f>C83</f>
        <v>0</v>
      </c>
      <c r="D82" s="70">
        <f>D83</f>
        <v>0</v>
      </c>
      <c r="E82" s="70">
        <f>E83</f>
        <v>0</v>
      </c>
      <c r="F82" s="100">
        <f t="shared" si="1"/>
        <v>0</v>
      </c>
    </row>
    <row r="83" spans="1:61" ht="13.5">
      <c r="A83" s="71">
        <v>441000</v>
      </c>
      <c r="B83" s="72" t="s">
        <v>121</v>
      </c>
      <c r="C83" s="73">
        <f>SUM(C84+C85+C86+C87+C87+C888)</f>
        <v>0</v>
      </c>
      <c r="D83" s="73">
        <f>SUM(D84+D85+D86+D87+D87+D888)</f>
        <v>0</v>
      </c>
      <c r="E83" s="73">
        <f>SUM(E84+E85+E86+E87+E87+E888)</f>
        <v>0</v>
      </c>
      <c r="F83" s="101">
        <f t="shared" si="1"/>
        <v>0</v>
      </c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</row>
    <row r="84" spans="1:61" ht="13.5">
      <c r="A84" s="74">
        <v>441100</v>
      </c>
      <c r="B84" s="75" t="s">
        <v>53</v>
      </c>
      <c r="C84" s="62"/>
      <c r="D84" s="62"/>
      <c r="E84" s="62"/>
      <c r="F84" s="63">
        <f aca="true" t="shared" si="3" ref="F84:F97">C84+D84+E84</f>
        <v>0</v>
      </c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</row>
    <row r="85" spans="1:61" ht="13.5">
      <c r="A85" s="76">
        <v>441400</v>
      </c>
      <c r="B85" s="77" t="s">
        <v>122</v>
      </c>
      <c r="C85" s="62"/>
      <c r="D85" s="62"/>
      <c r="E85" s="62"/>
      <c r="F85" s="63">
        <f t="shared" si="3"/>
        <v>0</v>
      </c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</row>
    <row r="86" spans="1:61" ht="13.5">
      <c r="A86" s="78">
        <v>444100</v>
      </c>
      <c r="B86" s="77" t="s">
        <v>54</v>
      </c>
      <c r="C86" s="62"/>
      <c r="D86" s="62"/>
      <c r="E86" s="62"/>
      <c r="F86" s="63">
        <f t="shared" si="3"/>
        <v>0</v>
      </c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</row>
    <row r="87" spans="1:61" ht="13.5">
      <c r="A87" s="78">
        <v>444200</v>
      </c>
      <c r="B87" s="77" t="s">
        <v>55</v>
      </c>
      <c r="C87" s="62"/>
      <c r="D87" s="62"/>
      <c r="E87" s="62"/>
      <c r="F87" s="63">
        <f t="shared" si="3"/>
        <v>0</v>
      </c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</row>
    <row r="88" spans="1:61" s="32" customFormat="1" ht="13.5">
      <c r="A88" s="76">
        <v>444300</v>
      </c>
      <c r="B88" s="79" t="s">
        <v>123</v>
      </c>
      <c r="C88" s="62"/>
      <c r="D88" s="62"/>
      <c r="E88" s="62"/>
      <c r="F88" s="63">
        <f t="shared" si="3"/>
        <v>0</v>
      </c>
      <c r="G88" s="24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</row>
    <row r="89" spans="1:61" s="32" customFormat="1" ht="13.5">
      <c r="A89" s="102">
        <v>460000</v>
      </c>
      <c r="B89" s="103" t="s">
        <v>148</v>
      </c>
      <c r="C89" s="104">
        <f>C90</f>
        <v>0</v>
      </c>
      <c r="D89" s="105">
        <f>D90</f>
        <v>0</v>
      </c>
      <c r="E89" s="105">
        <f>E90</f>
        <v>0</v>
      </c>
      <c r="F89" s="106">
        <f>SUM(C89:E89)</f>
        <v>0</v>
      </c>
      <c r="G89" s="24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  <c r="BF89" s="31"/>
      <c r="BG89" s="31"/>
      <c r="BH89" s="31"/>
      <c r="BI89" s="31"/>
    </row>
    <row r="90" spans="1:61" s="32" customFormat="1" ht="13.5">
      <c r="A90" s="107">
        <v>465112</v>
      </c>
      <c r="B90" s="108" t="s">
        <v>149</v>
      </c>
      <c r="C90" s="109"/>
      <c r="D90" s="110"/>
      <c r="E90" s="111"/>
      <c r="F90" s="112">
        <f>SUM(C90:E90)</f>
        <v>0</v>
      </c>
      <c r="G90" s="24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  <c r="BB90" s="31"/>
      <c r="BC90" s="31"/>
      <c r="BD90" s="31"/>
      <c r="BE90" s="31"/>
      <c r="BF90" s="31"/>
      <c r="BG90" s="31"/>
      <c r="BH90" s="31"/>
      <c r="BI90" s="31"/>
    </row>
    <row r="91" spans="1:6" ht="13.5">
      <c r="A91" s="50">
        <v>480000</v>
      </c>
      <c r="B91" s="51" t="s">
        <v>56</v>
      </c>
      <c r="C91" s="52">
        <f>SUM(C92+C94+C97+C99)</f>
        <v>0</v>
      </c>
      <c r="D91" s="53">
        <f>SUM(D92+D94+D97+D99)</f>
        <v>0</v>
      </c>
      <c r="E91" s="53">
        <f>SUM(E92+E94+E97+E99)</f>
        <v>0</v>
      </c>
      <c r="F91" s="100">
        <f t="shared" si="3"/>
        <v>0</v>
      </c>
    </row>
    <row r="92" spans="1:61" ht="13.5">
      <c r="A92" s="80">
        <v>481000</v>
      </c>
      <c r="B92" s="81" t="s">
        <v>57</v>
      </c>
      <c r="C92" s="82">
        <f>C93</f>
        <v>0</v>
      </c>
      <c r="D92" s="83">
        <f>D93</f>
        <v>0</v>
      </c>
      <c r="E92" s="83">
        <f>E93</f>
        <v>0</v>
      </c>
      <c r="F92" s="101">
        <f t="shared" si="3"/>
        <v>0</v>
      </c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/>
    </row>
    <row r="93" spans="1:61" ht="13.5">
      <c r="A93" s="60">
        <v>481900</v>
      </c>
      <c r="B93" s="61" t="s">
        <v>58</v>
      </c>
      <c r="C93" s="62"/>
      <c r="D93" s="62"/>
      <c r="E93" s="62"/>
      <c r="F93" s="63">
        <f t="shared" si="3"/>
        <v>0</v>
      </c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</row>
    <row r="94" spans="1:6" ht="13.5">
      <c r="A94" s="55">
        <v>482000</v>
      </c>
      <c r="B94" s="56" t="s">
        <v>124</v>
      </c>
      <c r="C94" s="66">
        <f>C95+C96</f>
        <v>0</v>
      </c>
      <c r="D94" s="67">
        <f>D95+D96</f>
        <v>0</v>
      </c>
      <c r="E94" s="67">
        <f>E95+E96</f>
        <v>0</v>
      </c>
      <c r="F94" s="101">
        <f t="shared" si="3"/>
        <v>0</v>
      </c>
    </row>
    <row r="95" spans="1:6" ht="13.5">
      <c r="A95" s="64">
        <v>482100</v>
      </c>
      <c r="B95" s="65" t="s">
        <v>59</v>
      </c>
      <c r="C95" s="62"/>
      <c r="D95" s="62"/>
      <c r="E95" s="62"/>
      <c r="F95" s="63">
        <f t="shared" si="3"/>
        <v>0</v>
      </c>
    </row>
    <row r="96" spans="1:6" ht="13.5">
      <c r="A96" s="64">
        <v>482200</v>
      </c>
      <c r="B96" s="65" t="s">
        <v>60</v>
      </c>
      <c r="C96" s="62"/>
      <c r="D96" s="62"/>
      <c r="E96" s="62"/>
      <c r="F96" s="63">
        <f t="shared" si="3"/>
        <v>0</v>
      </c>
    </row>
    <row r="97" spans="1:6" ht="13.5">
      <c r="A97" s="55">
        <v>483000</v>
      </c>
      <c r="B97" s="56" t="s">
        <v>125</v>
      </c>
      <c r="C97" s="66">
        <f>C98</f>
        <v>0</v>
      </c>
      <c r="D97" s="67">
        <f>D98</f>
        <v>0</v>
      </c>
      <c r="E97" s="67">
        <f>E98</f>
        <v>0</v>
      </c>
      <c r="F97" s="101">
        <f t="shared" si="3"/>
        <v>0</v>
      </c>
    </row>
    <row r="98" spans="1:61" ht="13.5">
      <c r="A98" s="64">
        <v>483100</v>
      </c>
      <c r="B98" s="65" t="s">
        <v>126</v>
      </c>
      <c r="C98" s="62"/>
      <c r="D98" s="62"/>
      <c r="E98" s="62"/>
      <c r="F98" s="63">
        <f aca="true" t="shared" si="4" ref="F98:F105">C98+D98+E98</f>
        <v>0</v>
      </c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</row>
    <row r="99" spans="1:61" ht="30.75" customHeight="1">
      <c r="A99" s="55">
        <v>485000</v>
      </c>
      <c r="B99" s="99" t="s">
        <v>127</v>
      </c>
      <c r="C99" s="66">
        <f>C100</f>
        <v>0</v>
      </c>
      <c r="D99" s="67">
        <f>D100</f>
        <v>0</v>
      </c>
      <c r="E99" s="67">
        <f>E100</f>
        <v>0</v>
      </c>
      <c r="F99" s="101">
        <f t="shared" si="4"/>
        <v>0</v>
      </c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</row>
    <row r="100" spans="1:61" ht="13.5">
      <c r="A100" s="64">
        <v>485100</v>
      </c>
      <c r="B100" s="65" t="s">
        <v>128</v>
      </c>
      <c r="C100" s="62"/>
      <c r="D100" s="62"/>
      <c r="E100" s="62"/>
      <c r="F100" s="63">
        <f t="shared" si="4"/>
        <v>0</v>
      </c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</row>
    <row r="101" spans="1:6" ht="13.5">
      <c r="A101" s="84">
        <v>500000</v>
      </c>
      <c r="B101" s="85" t="s">
        <v>97</v>
      </c>
      <c r="C101" s="86">
        <f>SUM(C102+C113)</f>
        <v>10120000</v>
      </c>
      <c r="D101" s="87">
        <f>SUM(D102+D113)</f>
        <v>39500000</v>
      </c>
      <c r="E101" s="87">
        <f>SUM(E102+E113)</f>
        <v>0</v>
      </c>
      <c r="F101" s="49">
        <f t="shared" si="4"/>
        <v>49620000</v>
      </c>
    </row>
    <row r="102" spans="1:6" ht="13.5">
      <c r="A102" s="50">
        <v>510000</v>
      </c>
      <c r="B102" s="51" t="s">
        <v>61</v>
      </c>
      <c r="C102" s="52">
        <f>SUM(C103+C106+C111)</f>
        <v>10120000</v>
      </c>
      <c r="D102" s="53">
        <f>SUM(D103+D106+D111)</f>
        <v>39500000</v>
      </c>
      <c r="E102" s="53">
        <f>SUM(E103+E106+E111)</f>
        <v>0</v>
      </c>
      <c r="F102" s="100">
        <f t="shared" si="4"/>
        <v>49620000</v>
      </c>
    </row>
    <row r="103" spans="1:6" ht="13.5">
      <c r="A103" s="55">
        <v>511000</v>
      </c>
      <c r="B103" s="56" t="s">
        <v>62</v>
      </c>
      <c r="C103" s="66">
        <f>C104+C105</f>
        <v>0</v>
      </c>
      <c r="D103" s="67">
        <f>D104+D105</f>
        <v>0</v>
      </c>
      <c r="E103" s="67">
        <f>E104+E105</f>
        <v>0</v>
      </c>
      <c r="F103" s="101">
        <f t="shared" si="4"/>
        <v>0</v>
      </c>
    </row>
    <row r="104" spans="1:6" ht="13.5">
      <c r="A104" s="64">
        <v>511300</v>
      </c>
      <c r="B104" s="65" t="s">
        <v>63</v>
      </c>
      <c r="C104" s="62"/>
      <c r="D104" s="62"/>
      <c r="E104" s="62"/>
      <c r="F104" s="63">
        <f t="shared" si="4"/>
        <v>0</v>
      </c>
    </row>
    <row r="105" spans="1:6" ht="13.5">
      <c r="A105" s="64">
        <v>511400</v>
      </c>
      <c r="B105" s="65" t="s">
        <v>98</v>
      </c>
      <c r="C105" s="62"/>
      <c r="D105" s="62"/>
      <c r="E105" s="62"/>
      <c r="F105" s="63">
        <f t="shared" si="4"/>
        <v>0</v>
      </c>
    </row>
    <row r="106" spans="1:6" ht="13.5">
      <c r="A106" s="55">
        <v>512000</v>
      </c>
      <c r="B106" s="56" t="s">
        <v>64</v>
      </c>
      <c r="C106" s="66">
        <f>SUM(C107:C110)</f>
        <v>10120000</v>
      </c>
      <c r="D106" s="67">
        <f>SUM(D107:D110)</f>
        <v>0</v>
      </c>
      <c r="E106" s="67">
        <f>SUM(E107:E110)</f>
        <v>0</v>
      </c>
      <c r="F106" s="101">
        <f aca="true" t="shared" si="5" ref="F106:F111">C106+D106+E106</f>
        <v>10120000</v>
      </c>
    </row>
    <row r="107" spans="1:6" ht="13.5">
      <c r="A107" s="60">
        <v>512200</v>
      </c>
      <c r="B107" s="61" t="s">
        <v>65</v>
      </c>
      <c r="C107" s="62">
        <v>5920000</v>
      </c>
      <c r="D107" s="62"/>
      <c r="E107" s="62"/>
      <c r="F107" s="63">
        <f t="shared" si="5"/>
        <v>5920000</v>
      </c>
    </row>
    <row r="108" spans="1:6" ht="13.5">
      <c r="A108" s="64">
        <v>512600</v>
      </c>
      <c r="B108" s="65" t="s">
        <v>99</v>
      </c>
      <c r="C108" s="62">
        <v>4200000</v>
      </c>
      <c r="D108" s="62"/>
      <c r="E108" s="62"/>
      <c r="F108" s="63">
        <f t="shared" si="5"/>
        <v>4200000</v>
      </c>
    </row>
    <row r="109" spans="1:61" ht="13.5">
      <c r="A109" s="64">
        <v>512800</v>
      </c>
      <c r="B109" s="65" t="s">
        <v>66</v>
      </c>
      <c r="C109" s="62"/>
      <c r="D109" s="62"/>
      <c r="E109" s="62"/>
      <c r="F109" s="63">
        <f t="shared" si="5"/>
        <v>0</v>
      </c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  <c r="BH109" s="26"/>
      <c r="BI109" s="26"/>
    </row>
    <row r="110" spans="1:6" ht="13.5">
      <c r="A110" s="64">
        <v>512900</v>
      </c>
      <c r="B110" s="65" t="s">
        <v>100</v>
      </c>
      <c r="C110" s="62"/>
      <c r="D110" s="62"/>
      <c r="E110" s="62"/>
      <c r="F110" s="63">
        <f t="shared" si="5"/>
        <v>0</v>
      </c>
    </row>
    <row r="111" spans="1:6" ht="13.5">
      <c r="A111" s="55">
        <v>515000</v>
      </c>
      <c r="B111" s="56" t="s">
        <v>67</v>
      </c>
      <c r="C111" s="66">
        <f>C112</f>
        <v>0</v>
      </c>
      <c r="D111" s="67">
        <f>D112</f>
        <v>39500000</v>
      </c>
      <c r="E111" s="67">
        <f>E112</f>
        <v>0</v>
      </c>
      <c r="F111" s="101">
        <f t="shared" si="5"/>
        <v>39500000</v>
      </c>
    </row>
    <row r="112" spans="1:6" ht="13.5">
      <c r="A112" s="64">
        <v>515100</v>
      </c>
      <c r="B112" s="65" t="s">
        <v>68</v>
      </c>
      <c r="C112" s="62"/>
      <c r="D112" s="62">
        <v>39500000</v>
      </c>
      <c r="E112" s="62"/>
      <c r="F112" s="63">
        <f>C112+D112+E112</f>
        <v>39500000</v>
      </c>
    </row>
    <row r="113" spans="1:6" ht="13.5">
      <c r="A113" s="50">
        <v>520000</v>
      </c>
      <c r="B113" s="51" t="s">
        <v>69</v>
      </c>
      <c r="C113" s="52">
        <f aca="true" t="shared" si="6" ref="C113:E114">SUM(C114)</f>
        <v>0</v>
      </c>
      <c r="D113" s="53">
        <f t="shared" si="6"/>
        <v>0</v>
      </c>
      <c r="E113" s="53">
        <f t="shared" si="6"/>
        <v>0</v>
      </c>
      <c r="F113" s="100">
        <f>C113+D113+E113</f>
        <v>0</v>
      </c>
    </row>
    <row r="114" spans="1:6" ht="13.5">
      <c r="A114" s="55">
        <v>523000</v>
      </c>
      <c r="B114" s="56" t="s">
        <v>70</v>
      </c>
      <c r="C114" s="66">
        <f t="shared" si="6"/>
        <v>0</v>
      </c>
      <c r="D114" s="67">
        <f t="shared" si="6"/>
        <v>0</v>
      </c>
      <c r="E114" s="67">
        <f t="shared" si="6"/>
        <v>0</v>
      </c>
      <c r="F114" s="101">
        <f>C114+D114+E114</f>
        <v>0</v>
      </c>
    </row>
    <row r="115" spans="1:6" ht="14.25" thickBot="1">
      <c r="A115" s="88">
        <v>523100</v>
      </c>
      <c r="B115" s="89" t="s">
        <v>71</v>
      </c>
      <c r="C115" s="62"/>
      <c r="D115" s="62"/>
      <c r="E115" s="62"/>
      <c r="F115" s="63">
        <f>C115+D115+E115</f>
        <v>0</v>
      </c>
    </row>
    <row r="116" spans="1:6" ht="14.25" thickBot="1">
      <c r="A116" s="90" t="s">
        <v>72</v>
      </c>
      <c r="B116" s="91" t="s">
        <v>73</v>
      </c>
      <c r="C116" s="92">
        <f>C12+C101</f>
        <v>351900000</v>
      </c>
      <c r="D116" s="93">
        <f>D12+D101</f>
        <v>41100000</v>
      </c>
      <c r="E116" s="94">
        <f>E12+E101</f>
        <v>0</v>
      </c>
      <c r="F116" s="95">
        <f>SUM(C116:E116)</f>
        <v>393000000</v>
      </c>
    </row>
    <row r="117" spans="1:6" ht="13.5">
      <c r="A117" s="42"/>
      <c r="B117" s="42"/>
      <c r="C117" s="42"/>
      <c r="D117" s="42"/>
      <c r="E117" s="42"/>
      <c r="F117" s="43"/>
    </row>
    <row r="118" spans="1:6" ht="13.5">
      <c r="A118" s="42"/>
      <c r="B118" s="40" t="s">
        <v>74</v>
      </c>
      <c r="C118" s="40"/>
      <c r="D118" s="40"/>
      <c r="E118" s="40"/>
      <c r="F118" s="41"/>
    </row>
    <row r="119" ht="13.5">
      <c r="F119" s="114"/>
    </row>
    <row r="120" spans="3:6" ht="13.5">
      <c r="C120" s="33"/>
      <c r="D120" s="33"/>
      <c r="E120" s="33"/>
      <c r="F120" s="113"/>
    </row>
    <row r="121" spans="3:6" ht="13.5">
      <c r="C121" s="33"/>
      <c r="D121" s="96"/>
      <c r="E121" s="33"/>
      <c r="F121" s="113"/>
    </row>
    <row r="122" spans="3:5" ht="13.5">
      <c r="C122" s="33"/>
      <c r="D122" s="96"/>
      <c r="E122" s="33"/>
    </row>
    <row r="123" spans="3:6" ht="13.5">
      <c r="C123" s="35"/>
      <c r="D123" s="36"/>
      <c r="E123" s="33"/>
      <c r="F123" s="113"/>
    </row>
    <row r="124" spans="3:6" s="37" customFormat="1" ht="13.5">
      <c r="C124" s="97"/>
      <c r="D124" s="38"/>
      <c r="F124" s="113"/>
    </row>
    <row r="125" spans="3:6" s="37" customFormat="1" ht="13.5">
      <c r="C125" s="98"/>
      <c r="D125" s="39"/>
      <c r="F125" s="34"/>
    </row>
    <row r="126" ht="13.5">
      <c r="F126" s="113"/>
    </row>
  </sheetData>
  <sheetProtection/>
  <mergeCells count="5">
    <mergeCell ref="E10:E11"/>
    <mergeCell ref="F10:F11"/>
    <mergeCell ref="A10:B11"/>
    <mergeCell ref="C10:C11"/>
    <mergeCell ref="D10:D11"/>
  </mergeCells>
  <printOptions/>
  <pageMargins left="0" right="0" top="0" bottom="0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I123"/>
  <sheetViews>
    <sheetView zoomScalePageLayoutView="0" workbookViewId="0" topLeftCell="A40">
      <selection activeCell="H55" sqref="H55"/>
    </sheetView>
  </sheetViews>
  <sheetFormatPr defaultColWidth="22.28125" defaultRowHeight="15"/>
  <cols>
    <col min="1" max="1" width="8.28125" style="24" customWidth="1"/>
    <col min="2" max="2" width="58.7109375" style="24" customWidth="1"/>
    <col min="3" max="3" width="16.421875" style="24" customWidth="1"/>
    <col min="4" max="4" width="15.7109375" style="24" customWidth="1"/>
    <col min="5" max="5" width="15.57421875" style="24" customWidth="1"/>
    <col min="6" max="6" width="15.57421875" style="34" customWidth="1"/>
    <col min="7" max="16384" width="22.28125" style="24" customWidth="1"/>
  </cols>
  <sheetData>
    <row r="2" spans="1:61" ht="13.5">
      <c r="A2" s="40"/>
      <c r="B2" s="40" t="s">
        <v>150</v>
      </c>
      <c r="C2" s="40"/>
      <c r="D2" s="40" t="s">
        <v>76</v>
      </c>
      <c r="E2" s="40"/>
      <c r="F2" s="41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</row>
    <row r="3" spans="1:6" ht="13.5">
      <c r="A3" s="42"/>
      <c r="B3" s="42"/>
      <c r="C3" s="42"/>
      <c r="D3" s="42"/>
      <c r="E3" s="42"/>
      <c r="F3" s="43"/>
    </row>
    <row r="4" spans="1:6" ht="13.5">
      <c r="A4" s="42"/>
      <c r="B4" s="44" t="s">
        <v>151</v>
      </c>
      <c r="C4" s="40"/>
      <c r="D4" s="42"/>
      <c r="E4" s="42"/>
      <c r="F4" s="43"/>
    </row>
    <row r="5" spans="1:6" ht="13.5">
      <c r="A5" s="42"/>
      <c r="B5" s="44"/>
      <c r="C5" s="40"/>
      <c r="D5" s="42"/>
      <c r="E5" s="42"/>
      <c r="F5" s="43"/>
    </row>
    <row r="6" spans="1:6" ht="13.5">
      <c r="A6" s="42"/>
      <c r="B6" s="44"/>
      <c r="C6" s="40"/>
      <c r="D6" s="42"/>
      <c r="E6" s="42"/>
      <c r="F6" s="43"/>
    </row>
    <row r="7" spans="1:6" ht="13.5">
      <c r="A7" s="42"/>
      <c r="B7" s="44"/>
      <c r="C7" s="40"/>
      <c r="D7" s="42"/>
      <c r="E7" s="42"/>
      <c r="F7" s="43"/>
    </row>
    <row r="8" spans="1:6" ht="13.5">
      <c r="A8" s="42"/>
      <c r="B8" s="44"/>
      <c r="C8" s="40"/>
      <c r="D8" s="42"/>
      <c r="E8" s="42"/>
      <c r="F8" s="43"/>
    </row>
    <row r="9" spans="1:6" ht="14.25" thickBot="1">
      <c r="A9" s="42"/>
      <c r="B9" s="40"/>
      <c r="C9" s="42"/>
      <c r="D9" s="42"/>
      <c r="E9" s="45"/>
      <c r="F9" s="43"/>
    </row>
    <row r="10" spans="1:6" ht="27.75" customHeight="1" thickBot="1">
      <c r="A10" s="119" t="s">
        <v>1</v>
      </c>
      <c r="B10" s="120"/>
      <c r="C10" s="123" t="s">
        <v>129</v>
      </c>
      <c r="D10" s="125" t="s">
        <v>130</v>
      </c>
      <c r="E10" s="115" t="s">
        <v>131</v>
      </c>
      <c r="F10" s="117" t="s">
        <v>143</v>
      </c>
    </row>
    <row r="11" spans="1:6" ht="14.25" thickBot="1">
      <c r="A11" s="121"/>
      <c r="B11" s="122"/>
      <c r="C11" s="124"/>
      <c r="D11" s="126"/>
      <c r="E11" s="116"/>
      <c r="F11" s="118"/>
    </row>
    <row r="12" spans="1:6" ht="13.5">
      <c r="A12" s="46">
        <v>400000</v>
      </c>
      <c r="B12" s="47" t="s">
        <v>4</v>
      </c>
      <c r="C12" s="48">
        <f>SUM(C13+C30+C78+C82+C89+C91)</f>
        <v>16629600</v>
      </c>
      <c r="D12" s="48">
        <f>SUM(D13+D30+D78+D82+D89+D91)</f>
        <v>10072000</v>
      </c>
      <c r="E12" s="48">
        <f>SUM(E13+E30+E78+E82+E89+E91)</f>
        <v>0</v>
      </c>
      <c r="F12" s="49">
        <f aca="true" t="shared" si="0" ref="F12:F19">SUM(C12+D12+E12)</f>
        <v>26701600</v>
      </c>
    </row>
    <row r="13" spans="1:6" ht="13.5">
      <c r="A13" s="50">
        <v>410000</v>
      </c>
      <c r="B13" s="51" t="s">
        <v>5</v>
      </c>
      <c r="C13" s="52">
        <f>SUM(C14+C16+C20+C22+C26+C28)</f>
        <v>7545600</v>
      </c>
      <c r="D13" s="53">
        <f>SUM(D14+D16+D20+D22+D26+D28)</f>
        <v>0</v>
      </c>
      <c r="E13" s="53">
        <f>SUM(E14+E16+E20+E22+E26+E28)</f>
        <v>0</v>
      </c>
      <c r="F13" s="54">
        <f t="shared" si="0"/>
        <v>7545600</v>
      </c>
    </row>
    <row r="14" spans="1:6" ht="13.5">
      <c r="A14" s="55">
        <v>411000</v>
      </c>
      <c r="B14" s="56" t="s">
        <v>6</v>
      </c>
      <c r="C14" s="57">
        <f>C15</f>
        <v>4670000</v>
      </c>
      <c r="D14" s="58">
        <f>D15</f>
        <v>0</v>
      </c>
      <c r="E14" s="58">
        <f>E15</f>
        <v>0</v>
      </c>
      <c r="F14" s="59">
        <f t="shared" si="0"/>
        <v>4670000</v>
      </c>
    </row>
    <row r="15" spans="1:9" s="26" customFormat="1" ht="13.5">
      <c r="A15" s="60">
        <v>411100</v>
      </c>
      <c r="B15" s="61" t="s">
        <v>101</v>
      </c>
      <c r="C15" s="62">
        <v>4670000</v>
      </c>
      <c r="D15" s="62"/>
      <c r="E15" s="62"/>
      <c r="F15" s="63">
        <f t="shared" si="0"/>
        <v>4670000</v>
      </c>
      <c r="H15" s="27"/>
      <c r="I15" s="27"/>
    </row>
    <row r="16" spans="1:6" ht="13.5">
      <c r="A16" s="55">
        <v>412000</v>
      </c>
      <c r="B16" s="56" t="s">
        <v>132</v>
      </c>
      <c r="C16" s="57">
        <f>C17+C18+C19</f>
        <v>785600</v>
      </c>
      <c r="D16" s="58">
        <f>D17+D18+D19</f>
        <v>0</v>
      </c>
      <c r="E16" s="58">
        <f>E17+E18+E19</f>
        <v>0</v>
      </c>
      <c r="F16" s="101">
        <f t="shared" si="0"/>
        <v>785600</v>
      </c>
    </row>
    <row r="17" spans="1:6" ht="13.5">
      <c r="A17" s="60">
        <v>412100</v>
      </c>
      <c r="B17" s="61" t="s">
        <v>7</v>
      </c>
      <c r="C17" s="62">
        <v>538000</v>
      </c>
      <c r="D17" s="62"/>
      <c r="E17" s="62"/>
      <c r="F17" s="63">
        <f t="shared" si="0"/>
        <v>538000</v>
      </c>
    </row>
    <row r="18" spans="1:8" ht="13.5">
      <c r="A18" s="60">
        <v>412200</v>
      </c>
      <c r="B18" s="61" t="s">
        <v>8</v>
      </c>
      <c r="C18" s="62">
        <v>247600</v>
      </c>
      <c r="D18" s="62"/>
      <c r="E18" s="62"/>
      <c r="F18" s="63">
        <f t="shared" si="0"/>
        <v>247600</v>
      </c>
      <c r="H18" s="28"/>
    </row>
    <row r="19" spans="1:6" ht="13.5">
      <c r="A19" s="60">
        <v>412300</v>
      </c>
      <c r="B19" s="61" t="s">
        <v>9</v>
      </c>
      <c r="C19" s="62"/>
      <c r="D19" s="62"/>
      <c r="E19" s="62"/>
      <c r="F19" s="63">
        <f t="shared" si="0"/>
        <v>0</v>
      </c>
    </row>
    <row r="20" spans="1:6" ht="13.5">
      <c r="A20" s="55">
        <v>413000</v>
      </c>
      <c r="B20" s="56" t="s">
        <v>10</v>
      </c>
      <c r="C20" s="57">
        <f>C21</f>
        <v>40000</v>
      </c>
      <c r="D20" s="58">
        <f>D21</f>
        <v>0</v>
      </c>
      <c r="E20" s="58">
        <f>E21</f>
        <v>0</v>
      </c>
      <c r="F20" s="101">
        <f aca="true" t="shared" si="1" ref="F20:F83">C20+D20+E20</f>
        <v>40000</v>
      </c>
    </row>
    <row r="21" spans="1:8" ht="13.5">
      <c r="A21" s="60">
        <v>413100</v>
      </c>
      <c r="B21" s="61" t="s">
        <v>11</v>
      </c>
      <c r="C21" s="62">
        <v>40000</v>
      </c>
      <c r="D21" s="62"/>
      <c r="E21" s="62"/>
      <c r="F21" s="63">
        <f t="shared" si="1"/>
        <v>40000</v>
      </c>
      <c r="H21" s="29"/>
    </row>
    <row r="22" spans="1:6" ht="13.5">
      <c r="A22" s="55">
        <v>414000</v>
      </c>
      <c r="B22" s="56" t="s">
        <v>12</v>
      </c>
      <c r="C22" s="57">
        <f>C23+C24+C25</f>
        <v>2050000</v>
      </c>
      <c r="D22" s="58">
        <f>D23+D24+D25</f>
        <v>0</v>
      </c>
      <c r="E22" s="58">
        <f>E23+E24+E25</f>
        <v>0</v>
      </c>
      <c r="F22" s="101">
        <f t="shared" si="1"/>
        <v>2050000</v>
      </c>
    </row>
    <row r="23" spans="1:6" ht="13.5">
      <c r="A23" s="64">
        <v>414100</v>
      </c>
      <c r="B23" s="65" t="s">
        <v>102</v>
      </c>
      <c r="C23" s="62">
        <v>2000000</v>
      </c>
      <c r="D23" s="62"/>
      <c r="E23" s="62"/>
      <c r="F23" s="63">
        <f t="shared" si="1"/>
        <v>2000000</v>
      </c>
    </row>
    <row r="24" spans="1:6" ht="13.5">
      <c r="A24" s="60">
        <v>414300</v>
      </c>
      <c r="B24" s="61" t="s">
        <v>13</v>
      </c>
      <c r="C24" s="62"/>
      <c r="D24" s="62"/>
      <c r="E24" s="62"/>
      <c r="F24" s="63">
        <f t="shared" si="1"/>
        <v>0</v>
      </c>
    </row>
    <row r="25" spans="1:6" ht="13.5">
      <c r="A25" s="64">
        <v>414400</v>
      </c>
      <c r="B25" s="65" t="s">
        <v>103</v>
      </c>
      <c r="C25" s="62">
        <v>50000</v>
      </c>
      <c r="D25" s="62"/>
      <c r="E25" s="62"/>
      <c r="F25" s="63">
        <f t="shared" si="1"/>
        <v>50000</v>
      </c>
    </row>
    <row r="26" spans="1:6" ht="13.5">
      <c r="A26" s="55">
        <v>415000</v>
      </c>
      <c r="B26" s="56" t="s">
        <v>104</v>
      </c>
      <c r="C26" s="57">
        <f>C27</f>
        <v>0</v>
      </c>
      <c r="D26" s="58">
        <f>D27</f>
        <v>0</v>
      </c>
      <c r="E26" s="58">
        <f>E27</f>
        <v>0</v>
      </c>
      <c r="F26" s="101">
        <f t="shared" si="1"/>
        <v>0</v>
      </c>
    </row>
    <row r="27" spans="1:6" ht="13.5">
      <c r="A27" s="64">
        <v>415100</v>
      </c>
      <c r="B27" s="65" t="s">
        <v>105</v>
      </c>
      <c r="C27" s="62"/>
      <c r="D27" s="62"/>
      <c r="E27" s="62"/>
      <c r="F27" s="63">
        <f t="shared" si="1"/>
        <v>0</v>
      </c>
    </row>
    <row r="28" spans="1:6" ht="13.5">
      <c r="A28" s="55">
        <v>416000</v>
      </c>
      <c r="B28" s="56" t="s">
        <v>106</v>
      </c>
      <c r="C28" s="66">
        <f>C29</f>
        <v>0</v>
      </c>
      <c r="D28" s="67">
        <f>D29</f>
        <v>0</v>
      </c>
      <c r="E28" s="67">
        <f>E29</f>
        <v>0</v>
      </c>
      <c r="F28" s="101">
        <f t="shared" si="1"/>
        <v>0</v>
      </c>
    </row>
    <row r="29" spans="1:8" ht="13.5">
      <c r="A29" s="60">
        <v>416100</v>
      </c>
      <c r="B29" s="61" t="s">
        <v>107</v>
      </c>
      <c r="C29" s="62"/>
      <c r="D29" s="62"/>
      <c r="E29" s="62"/>
      <c r="F29" s="63">
        <f t="shared" si="1"/>
        <v>0</v>
      </c>
      <c r="H29" s="29"/>
    </row>
    <row r="30" spans="1:6" ht="13.5">
      <c r="A30" s="50">
        <v>420000</v>
      </c>
      <c r="B30" s="51" t="s">
        <v>14</v>
      </c>
      <c r="C30" s="52">
        <f>SUM(C31+C48+C53+C62+C67+C70)</f>
        <v>8929000</v>
      </c>
      <c r="D30" s="53">
        <f>SUM(D31+D48+D53+D62+D67+D70)</f>
        <v>10072000</v>
      </c>
      <c r="E30" s="53">
        <f>SUM(E31+E48+E53+E62+E67+E70)</f>
        <v>0</v>
      </c>
      <c r="F30" s="100">
        <f t="shared" si="1"/>
        <v>19001000</v>
      </c>
    </row>
    <row r="31" spans="1:6" ht="13.5">
      <c r="A31" s="55">
        <v>421000</v>
      </c>
      <c r="B31" s="56" t="s">
        <v>15</v>
      </c>
      <c r="C31" s="66">
        <f>SUM(C32:C47)</f>
        <v>1770000</v>
      </c>
      <c r="D31" s="67">
        <f>SUM(D32:D47)</f>
        <v>0</v>
      </c>
      <c r="E31" s="67">
        <f>SUM(E32:E47)</f>
        <v>0</v>
      </c>
      <c r="F31" s="101">
        <f t="shared" si="1"/>
        <v>1770000</v>
      </c>
    </row>
    <row r="32" spans="1:6" ht="13.5">
      <c r="A32" s="64">
        <v>421100</v>
      </c>
      <c r="B32" s="65" t="s">
        <v>16</v>
      </c>
      <c r="C32" s="62">
        <v>100000</v>
      </c>
      <c r="D32" s="62"/>
      <c r="E32" s="62"/>
      <c r="F32" s="63">
        <f aca="true" t="shared" si="2" ref="F32:F47">C32+D32+E32</f>
        <v>100000</v>
      </c>
    </row>
    <row r="33" spans="1:6" ht="13.5">
      <c r="A33" s="64">
        <v>421200</v>
      </c>
      <c r="B33" s="65" t="s">
        <v>108</v>
      </c>
      <c r="C33" s="62">
        <v>5000</v>
      </c>
      <c r="D33" s="62"/>
      <c r="E33" s="62"/>
      <c r="F33" s="63">
        <f t="shared" si="2"/>
        <v>5000</v>
      </c>
    </row>
    <row r="34" spans="1:6" ht="13.5">
      <c r="A34" s="64">
        <v>421221</v>
      </c>
      <c r="B34" s="65" t="s">
        <v>17</v>
      </c>
      <c r="C34" s="62"/>
      <c r="D34" s="62"/>
      <c r="E34" s="62"/>
      <c r="F34" s="63">
        <f t="shared" si="2"/>
        <v>0</v>
      </c>
    </row>
    <row r="35" spans="1:6" ht="13.5">
      <c r="A35" s="64">
        <v>421222</v>
      </c>
      <c r="B35" s="65" t="s">
        <v>18</v>
      </c>
      <c r="C35" s="62"/>
      <c r="D35" s="62"/>
      <c r="E35" s="62"/>
      <c r="F35" s="63">
        <f t="shared" si="2"/>
        <v>0</v>
      </c>
    </row>
    <row r="36" spans="1:6" ht="13.5">
      <c r="A36" s="60">
        <v>421225</v>
      </c>
      <c r="B36" s="61" t="s">
        <v>19</v>
      </c>
      <c r="C36" s="62">
        <v>2000</v>
      </c>
      <c r="D36" s="62"/>
      <c r="E36" s="62"/>
      <c r="F36" s="63">
        <f t="shared" si="2"/>
        <v>2000</v>
      </c>
    </row>
    <row r="37" spans="1:6" ht="13.5">
      <c r="A37" s="60">
        <v>421311</v>
      </c>
      <c r="B37" s="61" t="s">
        <v>109</v>
      </c>
      <c r="C37" s="62">
        <v>5500</v>
      </c>
      <c r="D37" s="62"/>
      <c r="E37" s="62"/>
      <c r="F37" s="63">
        <f t="shared" si="2"/>
        <v>5500</v>
      </c>
    </row>
    <row r="38" spans="1:6" ht="13.5">
      <c r="A38" s="60">
        <v>421321</v>
      </c>
      <c r="B38" s="61" t="s">
        <v>113</v>
      </c>
      <c r="C38" s="62">
        <v>300000</v>
      </c>
      <c r="D38" s="62"/>
      <c r="E38" s="62"/>
      <c r="F38" s="63">
        <f t="shared" si="2"/>
        <v>300000</v>
      </c>
    </row>
    <row r="39" spans="1:6" ht="13.5">
      <c r="A39" s="60">
        <v>421323</v>
      </c>
      <c r="B39" s="61" t="s">
        <v>110</v>
      </c>
      <c r="C39" s="62"/>
      <c r="D39" s="62"/>
      <c r="E39" s="62"/>
      <c r="F39" s="63">
        <f t="shared" si="2"/>
        <v>0</v>
      </c>
    </row>
    <row r="40" spans="1:6" ht="13.5">
      <c r="A40" s="60">
        <v>421324</v>
      </c>
      <c r="B40" s="61" t="s">
        <v>20</v>
      </c>
      <c r="C40" s="62">
        <v>2500</v>
      </c>
      <c r="D40" s="62"/>
      <c r="E40" s="62"/>
      <c r="F40" s="63">
        <f t="shared" si="2"/>
        <v>2500</v>
      </c>
    </row>
    <row r="41" spans="1:6" ht="13.5">
      <c r="A41" s="60">
        <v>421325</v>
      </c>
      <c r="B41" s="61" t="s">
        <v>21</v>
      </c>
      <c r="C41" s="62"/>
      <c r="D41" s="62"/>
      <c r="E41" s="62"/>
      <c r="F41" s="63">
        <f t="shared" si="2"/>
        <v>0</v>
      </c>
    </row>
    <row r="42" spans="1:6" ht="13.5">
      <c r="A42" s="60">
        <v>421391</v>
      </c>
      <c r="B42" s="61" t="s">
        <v>22</v>
      </c>
      <c r="C42" s="62"/>
      <c r="D42" s="62"/>
      <c r="E42" s="62"/>
      <c r="F42" s="63">
        <f t="shared" si="2"/>
        <v>0</v>
      </c>
    </row>
    <row r="43" spans="1:6" ht="13.5">
      <c r="A43" s="60">
        <v>421400</v>
      </c>
      <c r="B43" s="61" t="s">
        <v>23</v>
      </c>
      <c r="C43" s="62">
        <v>590000</v>
      </c>
      <c r="D43" s="62"/>
      <c r="E43" s="62"/>
      <c r="F43" s="63">
        <f t="shared" si="2"/>
        <v>590000</v>
      </c>
    </row>
    <row r="44" spans="1:6" ht="13.5">
      <c r="A44" s="60">
        <v>421500</v>
      </c>
      <c r="B44" s="61" t="s">
        <v>24</v>
      </c>
      <c r="C44" s="62">
        <v>750000</v>
      </c>
      <c r="D44" s="62"/>
      <c r="E44" s="62"/>
      <c r="F44" s="63">
        <f t="shared" si="2"/>
        <v>750000</v>
      </c>
    </row>
    <row r="45" spans="1:6" ht="13.5">
      <c r="A45" s="60">
        <v>421600</v>
      </c>
      <c r="B45" s="61" t="s">
        <v>25</v>
      </c>
      <c r="C45" s="62">
        <v>5000</v>
      </c>
      <c r="D45" s="62"/>
      <c r="E45" s="62"/>
      <c r="F45" s="63">
        <f t="shared" si="2"/>
        <v>5000</v>
      </c>
    </row>
    <row r="46" spans="1:6" ht="13.5">
      <c r="A46" s="60">
        <v>421629</v>
      </c>
      <c r="B46" s="61" t="s">
        <v>88</v>
      </c>
      <c r="C46" s="62"/>
      <c r="D46" s="62"/>
      <c r="E46" s="62"/>
      <c r="F46" s="63">
        <f t="shared" si="2"/>
        <v>0</v>
      </c>
    </row>
    <row r="47" spans="1:6" ht="13.5">
      <c r="A47" s="64">
        <v>421900</v>
      </c>
      <c r="B47" s="65" t="s">
        <v>26</v>
      </c>
      <c r="C47" s="62">
        <v>10000</v>
      </c>
      <c r="D47" s="62"/>
      <c r="E47" s="62"/>
      <c r="F47" s="63">
        <f t="shared" si="2"/>
        <v>10000</v>
      </c>
    </row>
    <row r="48" spans="1:6" ht="13.5">
      <c r="A48" s="55">
        <v>422000</v>
      </c>
      <c r="B48" s="56" t="s">
        <v>27</v>
      </c>
      <c r="C48" s="66">
        <f>C49+C50+C51+C52</f>
        <v>100000</v>
      </c>
      <c r="D48" s="67">
        <f>D49+D50+D51+D52</f>
        <v>2630000</v>
      </c>
      <c r="E48" s="67">
        <f>E49+E50+E51+E52</f>
        <v>0</v>
      </c>
      <c r="F48" s="101">
        <f t="shared" si="1"/>
        <v>2730000</v>
      </c>
    </row>
    <row r="49" spans="1:6" ht="13.5">
      <c r="A49" s="64">
        <v>422100</v>
      </c>
      <c r="B49" s="65" t="s">
        <v>111</v>
      </c>
      <c r="C49" s="62"/>
      <c r="D49" s="62">
        <v>1180000</v>
      </c>
      <c r="E49" s="62"/>
      <c r="F49" s="63">
        <f t="shared" si="1"/>
        <v>1180000</v>
      </c>
    </row>
    <row r="50" spans="1:6" ht="13.5">
      <c r="A50" s="64">
        <v>422200</v>
      </c>
      <c r="B50" s="65" t="s">
        <v>112</v>
      </c>
      <c r="C50" s="62"/>
      <c r="D50" s="62">
        <v>1400000</v>
      </c>
      <c r="E50" s="62"/>
      <c r="F50" s="63">
        <f t="shared" si="1"/>
        <v>1400000</v>
      </c>
    </row>
    <row r="51" spans="1:6" ht="13.5">
      <c r="A51" s="64">
        <v>422300</v>
      </c>
      <c r="B51" s="65" t="s">
        <v>28</v>
      </c>
      <c r="C51" s="62"/>
      <c r="D51" s="62">
        <v>50000</v>
      </c>
      <c r="E51" s="62"/>
      <c r="F51" s="63">
        <f t="shared" si="1"/>
        <v>50000</v>
      </c>
    </row>
    <row r="52" spans="1:61" ht="13.5">
      <c r="A52" s="64">
        <v>422900</v>
      </c>
      <c r="B52" s="65" t="s">
        <v>29</v>
      </c>
      <c r="C52" s="62">
        <v>100000</v>
      </c>
      <c r="D52" s="62"/>
      <c r="E52" s="62"/>
      <c r="F52" s="63">
        <f t="shared" si="1"/>
        <v>100000</v>
      </c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</row>
    <row r="53" spans="1:6" ht="13.5">
      <c r="A53" s="55">
        <v>423000</v>
      </c>
      <c r="B53" s="56" t="s">
        <v>30</v>
      </c>
      <c r="C53" s="66">
        <f>C54+C55+C56+C57+C58+C59+C60+C61</f>
        <v>2300000</v>
      </c>
      <c r="D53" s="66">
        <f>D54+D55+D56+D57+D58+D59+D60+D61</f>
        <v>6138000</v>
      </c>
      <c r="E53" s="66">
        <f>E54+E55+E56+E57+E58+E59+E60+E61</f>
        <v>0</v>
      </c>
      <c r="F53" s="101">
        <f t="shared" si="1"/>
        <v>8438000</v>
      </c>
    </row>
    <row r="54" spans="1:6" ht="13.5">
      <c r="A54" s="64">
        <v>423100</v>
      </c>
      <c r="B54" s="65" t="s">
        <v>31</v>
      </c>
      <c r="C54" s="62"/>
      <c r="D54" s="62">
        <v>200000</v>
      </c>
      <c r="E54" s="62"/>
      <c r="F54" s="63">
        <f t="shared" si="1"/>
        <v>200000</v>
      </c>
    </row>
    <row r="55" spans="1:6" ht="13.5">
      <c r="A55" s="60">
        <v>423200</v>
      </c>
      <c r="B55" s="61" t="s">
        <v>32</v>
      </c>
      <c r="C55" s="62">
        <v>100000</v>
      </c>
      <c r="D55" s="62"/>
      <c r="E55" s="62"/>
      <c r="F55" s="63">
        <f t="shared" si="1"/>
        <v>100000</v>
      </c>
    </row>
    <row r="56" spans="1:6" ht="13.5">
      <c r="A56" s="64">
        <v>423300</v>
      </c>
      <c r="B56" s="65" t="s">
        <v>114</v>
      </c>
      <c r="C56" s="62"/>
      <c r="D56" s="62">
        <v>1048000</v>
      </c>
      <c r="E56" s="62"/>
      <c r="F56" s="63">
        <f t="shared" si="1"/>
        <v>1048000</v>
      </c>
    </row>
    <row r="57" spans="1:6" ht="13.5">
      <c r="A57" s="64">
        <v>423400</v>
      </c>
      <c r="B57" s="65" t="s">
        <v>33</v>
      </c>
      <c r="C57" s="62"/>
      <c r="D57" s="62">
        <v>1600000</v>
      </c>
      <c r="E57" s="62"/>
      <c r="F57" s="63">
        <f t="shared" si="1"/>
        <v>1600000</v>
      </c>
    </row>
    <row r="58" spans="1:6" s="26" customFormat="1" ht="13.5">
      <c r="A58" s="60">
        <v>423500</v>
      </c>
      <c r="B58" s="61" t="s">
        <v>34</v>
      </c>
      <c r="C58" s="62">
        <v>1000000</v>
      </c>
      <c r="D58" s="62">
        <v>1490000</v>
      </c>
      <c r="E58" s="62"/>
      <c r="F58" s="63">
        <f t="shared" si="1"/>
        <v>2490000</v>
      </c>
    </row>
    <row r="59" spans="1:6" ht="13.5">
      <c r="A59" s="64">
        <v>423600</v>
      </c>
      <c r="B59" s="65" t="s">
        <v>35</v>
      </c>
      <c r="C59" s="62"/>
      <c r="D59" s="62">
        <v>900000</v>
      </c>
      <c r="E59" s="62"/>
      <c r="F59" s="63">
        <f t="shared" si="1"/>
        <v>900000</v>
      </c>
    </row>
    <row r="60" spans="1:6" ht="13.5">
      <c r="A60" s="64">
        <v>423700</v>
      </c>
      <c r="B60" s="65" t="s">
        <v>36</v>
      </c>
      <c r="C60" s="62"/>
      <c r="D60" s="62">
        <v>900000</v>
      </c>
      <c r="E60" s="62"/>
      <c r="F60" s="63">
        <f t="shared" si="1"/>
        <v>900000</v>
      </c>
    </row>
    <row r="61" spans="1:9" ht="13.5">
      <c r="A61" s="60">
        <v>423900</v>
      </c>
      <c r="B61" s="61" t="s">
        <v>37</v>
      </c>
      <c r="C61" s="62">
        <v>1200000</v>
      </c>
      <c r="D61" s="62"/>
      <c r="E61" s="62"/>
      <c r="F61" s="63">
        <f t="shared" si="1"/>
        <v>1200000</v>
      </c>
      <c r="H61" s="30"/>
      <c r="I61" s="28"/>
    </row>
    <row r="62" spans="1:9" ht="13.5">
      <c r="A62" s="55">
        <v>424000</v>
      </c>
      <c r="B62" s="56" t="s">
        <v>38</v>
      </c>
      <c r="C62" s="66">
        <f>C63+C64+C65+C66</f>
        <v>10000</v>
      </c>
      <c r="D62" s="67">
        <f>D63+D64+D65+D66</f>
        <v>1304000</v>
      </c>
      <c r="E62" s="67">
        <f>E63+E64+E65+E66</f>
        <v>0</v>
      </c>
      <c r="F62" s="101">
        <f t="shared" si="1"/>
        <v>1314000</v>
      </c>
      <c r="I62" s="28"/>
    </row>
    <row r="63" spans="1:9" ht="13.5">
      <c r="A63" s="64">
        <v>424200</v>
      </c>
      <c r="B63" s="65" t="s">
        <v>39</v>
      </c>
      <c r="C63" s="62"/>
      <c r="D63" s="62">
        <v>1200000</v>
      </c>
      <c r="E63" s="62"/>
      <c r="F63" s="63">
        <f t="shared" si="1"/>
        <v>1200000</v>
      </c>
      <c r="I63" s="28"/>
    </row>
    <row r="64" spans="1:6" ht="13.5">
      <c r="A64" s="64">
        <v>424300</v>
      </c>
      <c r="B64" s="65" t="s">
        <v>40</v>
      </c>
      <c r="C64" s="62"/>
      <c r="D64" s="62">
        <v>4000</v>
      </c>
      <c r="E64" s="62"/>
      <c r="F64" s="63">
        <f t="shared" si="1"/>
        <v>4000</v>
      </c>
    </row>
    <row r="65" spans="1:6" ht="13.5">
      <c r="A65" s="64">
        <v>424600</v>
      </c>
      <c r="B65" s="65" t="s">
        <v>41</v>
      </c>
      <c r="C65" s="62">
        <v>10000</v>
      </c>
      <c r="D65" s="62"/>
      <c r="E65" s="62"/>
      <c r="F65" s="63">
        <f t="shared" si="1"/>
        <v>10000</v>
      </c>
    </row>
    <row r="66" spans="1:8" ht="13.5">
      <c r="A66" s="64">
        <v>424900</v>
      </c>
      <c r="B66" s="65" t="s">
        <v>115</v>
      </c>
      <c r="C66" s="62"/>
      <c r="D66" s="62">
        <v>100000</v>
      </c>
      <c r="E66" s="62"/>
      <c r="F66" s="63">
        <f t="shared" si="1"/>
        <v>100000</v>
      </c>
      <c r="H66" s="29"/>
    </row>
    <row r="67" spans="1:6" ht="13.5">
      <c r="A67" s="55">
        <v>425000</v>
      </c>
      <c r="B67" s="56" t="s">
        <v>42</v>
      </c>
      <c r="C67" s="66">
        <f>C68+C69</f>
        <v>2679000</v>
      </c>
      <c r="D67" s="67">
        <f>D68+D69</f>
        <v>0</v>
      </c>
      <c r="E67" s="67">
        <f>E68+E69</f>
        <v>0</v>
      </c>
      <c r="F67" s="101">
        <f t="shared" si="1"/>
        <v>2679000</v>
      </c>
    </row>
    <row r="68" spans="1:6" ht="13.5">
      <c r="A68" s="60">
        <v>425100</v>
      </c>
      <c r="B68" s="61" t="s">
        <v>116</v>
      </c>
      <c r="C68" s="62">
        <v>2295000</v>
      </c>
      <c r="D68" s="62"/>
      <c r="E68" s="62"/>
      <c r="F68" s="63">
        <f t="shared" si="1"/>
        <v>2295000</v>
      </c>
    </row>
    <row r="69" spans="1:6" ht="13.5">
      <c r="A69" s="60">
        <v>425200</v>
      </c>
      <c r="B69" s="61" t="s">
        <v>117</v>
      </c>
      <c r="C69" s="62">
        <v>384000</v>
      </c>
      <c r="D69" s="62"/>
      <c r="E69" s="62"/>
      <c r="F69" s="63">
        <f t="shared" si="1"/>
        <v>384000</v>
      </c>
    </row>
    <row r="70" spans="1:6" ht="13.5">
      <c r="A70" s="55">
        <v>426000</v>
      </c>
      <c r="B70" s="56" t="s">
        <v>43</v>
      </c>
      <c r="C70" s="66">
        <f>SUM(C71:C77)</f>
        <v>2070000</v>
      </c>
      <c r="D70" s="67">
        <f>SUM(D71:D77)</f>
        <v>0</v>
      </c>
      <c r="E70" s="67">
        <f>SUM(E71:E77)</f>
        <v>0</v>
      </c>
      <c r="F70" s="101">
        <f t="shared" si="1"/>
        <v>2070000</v>
      </c>
    </row>
    <row r="71" spans="1:6" ht="13.5">
      <c r="A71" s="64">
        <v>426100</v>
      </c>
      <c r="B71" s="65" t="s">
        <v>44</v>
      </c>
      <c r="C71" s="62">
        <v>280000</v>
      </c>
      <c r="D71" s="62"/>
      <c r="E71" s="62"/>
      <c r="F71" s="63">
        <f t="shared" si="1"/>
        <v>280000</v>
      </c>
    </row>
    <row r="72" spans="1:6" ht="13.5">
      <c r="A72" s="64">
        <v>426300</v>
      </c>
      <c r="B72" s="65" t="s">
        <v>45</v>
      </c>
      <c r="C72" s="62">
        <v>150000</v>
      </c>
      <c r="D72" s="62"/>
      <c r="E72" s="62"/>
      <c r="F72" s="63">
        <f t="shared" si="1"/>
        <v>150000</v>
      </c>
    </row>
    <row r="73" spans="1:6" ht="13.5">
      <c r="A73" s="64">
        <v>426400</v>
      </c>
      <c r="B73" s="65" t="s">
        <v>46</v>
      </c>
      <c r="C73" s="62">
        <v>600000</v>
      </c>
      <c r="D73" s="62"/>
      <c r="E73" s="62"/>
      <c r="F73" s="63">
        <f t="shared" si="1"/>
        <v>600000</v>
      </c>
    </row>
    <row r="74" spans="1:6" ht="13.5">
      <c r="A74" s="64">
        <v>426500</v>
      </c>
      <c r="B74" s="65" t="s">
        <v>47</v>
      </c>
      <c r="C74" s="62"/>
      <c r="D74" s="62"/>
      <c r="E74" s="62"/>
      <c r="F74" s="63">
        <f t="shared" si="1"/>
        <v>0</v>
      </c>
    </row>
    <row r="75" spans="1:6" ht="13.5">
      <c r="A75" s="64">
        <v>426600</v>
      </c>
      <c r="B75" s="65" t="s">
        <v>48</v>
      </c>
      <c r="C75" s="62">
        <v>60000</v>
      </c>
      <c r="D75" s="62"/>
      <c r="E75" s="62"/>
      <c r="F75" s="63">
        <f t="shared" si="1"/>
        <v>60000</v>
      </c>
    </row>
    <row r="76" spans="1:6" ht="13.5">
      <c r="A76" s="60">
        <v>426800</v>
      </c>
      <c r="B76" s="61" t="s">
        <v>49</v>
      </c>
      <c r="C76" s="62">
        <v>30000</v>
      </c>
      <c r="D76" s="62"/>
      <c r="E76" s="62"/>
      <c r="F76" s="63">
        <f t="shared" si="1"/>
        <v>30000</v>
      </c>
    </row>
    <row r="77" spans="1:6" ht="13.5">
      <c r="A77" s="60">
        <v>426900</v>
      </c>
      <c r="B77" s="61" t="s">
        <v>50</v>
      </c>
      <c r="C77" s="62">
        <v>950000</v>
      </c>
      <c r="D77" s="62"/>
      <c r="E77" s="62"/>
      <c r="F77" s="63">
        <f t="shared" si="1"/>
        <v>950000</v>
      </c>
    </row>
    <row r="78" spans="1:6" ht="13.5">
      <c r="A78" s="50">
        <v>430000</v>
      </c>
      <c r="B78" s="51" t="s">
        <v>118</v>
      </c>
      <c r="C78" s="52">
        <f>C79</f>
        <v>0</v>
      </c>
      <c r="D78" s="53">
        <f>D79</f>
        <v>0</v>
      </c>
      <c r="E78" s="53">
        <f>E79</f>
        <v>0</v>
      </c>
      <c r="F78" s="100">
        <f t="shared" si="1"/>
        <v>0</v>
      </c>
    </row>
    <row r="79" spans="1:6" ht="13.5">
      <c r="A79" s="55">
        <v>431000</v>
      </c>
      <c r="B79" s="56" t="s">
        <v>119</v>
      </c>
      <c r="C79" s="66">
        <f>C80+C81</f>
        <v>0</v>
      </c>
      <c r="D79" s="67">
        <f>D80+D81</f>
        <v>0</v>
      </c>
      <c r="E79" s="67">
        <f>E80+E81</f>
        <v>0</v>
      </c>
      <c r="F79" s="101">
        <f t="shared" si="1"/>
        <v>0</v>
      </c>
    </row>
    <row r="80" spans="1:6" ht="13.5">
      <c r="A80" s="64">
        <v>431100</v>
      </c>
      <c r="B80" s="65" t="s">
        <v>51</v>
      </c>
      <c r="C80" s="62"/>
      <c r="D80" s="62"/>
      <c r="E80" s="62"/>
      <c r="F80" s="63">
        <f t="shared" si="1"/>
        <v>0</v>
      </c>
    </row>
    <row r="81" spans="1:6" ht="13.5">
      <c r="A81" s="64">
        <v>431200</v>
      </c>
      <c r="B81" s="65" t="s">
        <v>52</v>
      </c>
      <c r="C81" s="62"/>
      <c r="D81" s="62"/>
      <c r="E81" s="62"/>
      <c r="F81" s="63">
        <f t="shared" si="1"/>
        <v>0</v>
      </c>
    </row>
    <row r="82" spans="1:6" ht="13.5">
      <c r="A82" s="68">
        <v>440000</v>
      </c>
      <c r="B82" s="69" t="s">
        <v>120</v>
      </c>
      <c r="C82" s="70">
        <f>C83</f>
        <v>15000</v>
      </c>
      <c r="D82" s="70">
        <f>D83</f>
        <v>0</v>
      </c>
      <c r="E82" s="70">
        <f>E83</f>
        <v>0</v>
      </c>
      <c r="F82" s="100">
        <f t="shared" si="1"/>
        <v>15000</v>
      </c>
    </row>
    <row r="83" spans="1:61" ht="13.5">
      <c r="A83" s="71">
        <v>441000</v>
      </c>
      <c r="B83" s="72" t="s">
        <v>121</v>
      </c>
      <c r="C83" s="73">
        <f>SUM(C84+C85+C86+C87+C87+C888)</f>
        <v>15000</v>
      </c>
      <c r="D83" s="73">
        <f>SUM(D84+D85+D86+D87+D87+D888)</f>
        <v>0</v>
      </c>
      <c r="E83" s="73">
        <f>SUM(E84+E85+E86+E87+E87+E888)</f>
        <v>0</v>
      </c>
      <c r="F83" s="101">
        <f t="shared" si="1"/>
        <v>15000</v>
      </c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</row>
    <row r="84" spans="1:61" ht="13.5">
      <c r="A84" s="74">
        <v>441100</v>
      </c>
      <c r="B84" s="75" t="s">
        <v>53</v>
      </c>
      <c r="C84" s="62"/>
      <c r="D84" s="62"/>
      <c r="E84" s="62"/>
      <c r="F84" s="63">
        <f aca="true" t="shared" si="3" ref="F84:F97">C84+D84+E84</f>
        <v>0</v>
      </c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</row>
    <row r="85" spans="1:61" ht="13.5">
      <c r="A85" s="76">
        <v>441400</v>
      </c>
      <c r="B85" s="77" t="s">
        <v>122</v>
      </c>
      <c r="C85" s="62"/>
      <c r="D85" s="62"/>
      <c r="E85" s="62"/>
      <c r="F85" s="63">
        <f t="shared" si="3"/>
        <v>0</v>
      </c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</row>
    <row r="86" spans="1:61" ht="13.5">
      <c r="A86" s="78">
        <v>444100</v>
      </c>
      <c r="B86" s="77" t="s">
        <v>54</v>
      </c>
      <c r="C86" s="62">
        <v>5000</v>
      </c>
      <c r="D86" s="62"/>
      <c r="E86" s="62"/>
      <c r="F86" s="63">
        <f t="shared" si="3"/>
        <v>5000</v>
      </c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</row>
    <row r="87" spans="1:61" ht="13.5">
      <c r="A87" s="78">
        <v>444200</v>
      </c>
      <c r="B87" s="77" t="s">
        <v>55</v>
      </c>
      <c r="C87" s="62">
        <v>5000</v>
      </c>
      <c r="D87" s="62"/>
      <c r="E87" s="62"/>
      <c r="F87" s="63">
        <f t="shared" si="3"/>
        <v>5000</v>
      </c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</row>
    <row r="88" spans="1:61" s="32" customFormat="1" ht="13.5">
      <c r="A88" s="76">
        <v>444300</v>
      </c>
      <c r="B88" s="79" t="s">
        <v>123</v>
      </c>
      <c r="C88" s="62">
        <v>5000</v>
      </c>
      <c r="D88" s="62"/>
      <c r="E88" s="62"/>
      <c r="F88" s="63">
        <f t="shared" si="3"/>
        <v>5000</v>
      </c>
      <c r="G88" s="24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</row>
    <row r="89" spans="1:6" ht="13.5">
      <c r="A89" s="102">
        <v>460000</v>
      </c>
      <c r="B89" s="103" t="s">
        <v>148</v>
      </c>
      <c r="C89" s="104">
        <f>C90</f>
        <v>0</v>
      </c>
      <c r="D89" s="105">
        <f>D90</f>
        <v>0</v>
      </c>
      <c r="E89" s="105">
        <f>E90</f>
        <v>0</v>
      </c>
      <c r="F89" s="106">
        <f>SUM(C89:E89)</f>
        <v>0</v>
      </c>
    </row>
    <row r="90" spans="1:61" ht="13.5">
      <c r="A90" s="107">
        <v>465112</v>
      </c>
      <c r="B90" s="108" t="s">
        <v>149</v>
      </c>
      <c r="C90" s="109"/>
      <c r="D90" s="110"/>
      <c r="E90" s="111"/>
      <c r="F90" s="112">
        <f>SUM(C90:E90)</f>
        <v>0</v>
      </c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</row>
    <row r="91" spans="1:61" ht="13.5">
      <c r="A91" s="50">
        <v>480000</v>
      </c>
      <c r="B91" s="51" t="s">
        <v>56</v>
      </c>
      <c r="C91" s="52">
        <f>SUM(C92+C94+C97+C99)</f>
        <v>140000</v>
      </c>
      <c r="D91" s="53">
        <f>SUM(D92+D94+D97+D99)</f>
        <v>0</v>
      </c>
      <c r="E91" s="53">
        <f>SUM(E92+E94+E97+E99)</f>
        <v>0</v>
      </c>
      <c r="F91" s="100">
        <f t="shared" si="3"/>
        <v>140000</v>
      </c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</row>
    <row r="92" spans="1:6" ht="13.5">
      <c r="A92" s="80">
        <v>481000</v>
      </c>
      <c r="B92" s="81" t="s">
        <v>57</v>
      </c>
      <c r="C92" s="82">
        <f>C93</f>
        <v>0</v>
      </c>
      <c r="D92" s="83">
        <f>D93</f>
        <v>0</v>
      </c>
      <c r="E92" s="83">
        <f>E93</f>
        <v>0</v>
      </c>
      <c r="F92" s="101">
        <f t="shared" si="3"/>
        <v>0</v>
      </c>
    </row>
    <row r="93" spans="1:6" ht="13.5">
      <c r="A93" s="60">
        <v>481900</v>
      </c>
      <c r="B93" s="61" t="s">
        <v>58</v>
      </c>
      <c r="C93" s="62"/>
      <c r="D93" s="62"/>
      <c r="E93" s="62"/>
      <c r="F93" s="63">
        <f t="shared" si="3"/>
        <v>0</v>
      </c>
    </row>
    <row r="94" spans="1:6" ht="13.5">
      <c r="A94" s="55">
        <v>482000</v>
      </c>
      <c r="B94" s="56" t="s">
        <v>124</v>
      </c>
      <c r="C94" s="66">
        <f>C95+C96</f>
        <v>80000</v>
      </c>
      <c r="D94" s="67">
        <f>D95+D96</f>
        <v>0</v>
      </c>
      <c r="E94" s="67">
        <f>E95+E96</f>
        <v>0</v>
      </c>
      <c r="F94" s="101">
        <f t="shared" si="3"/>
        <v>80000</v>
      </c>
    </row>
    <row r="95" spans="1:6" ht="13.5">
      <c r="A95" s="64">
        <v>482100</v>
      </c>
      <c r="B95" s="65" t="s">
        <v>59</v>
      </c>
      <c r="C95" s="62">
        <v>35000</v>
      </c>
      <c r="D95" s="62"/>
      <c r="E95" s="62"/>
      <c r="F95" s="63">
        <f t="shared" si="3"/>
        <v>35000</v>
      </c>
    </row>
    <row r="96" spans="1:61" ht="13.5">
      <c r="A96" s="64">
        <v>482200</v>
      </c>
      <c r="B96" s="65" t="s">
        <v>60</v>
      </c>
      <c r="C96" s="62">
        <v>45000</v>
      </c>
      <c r="D96" s="62"/>
      <c r="E96" s="62"/>
      <c r="F96" s="63">
        <f t="shared" si="3"/>
        <v>45000</v>
      </c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</row>
    <row r="97" spans="1:61" ht="13.5">
      <c r="A97" s="55">
        <v>483000</v>
      </c>
      <c r="B97" s="56" t="s">
        <v>125</v>
      </c>
      <c r="C97" s="66">
        <f>C98</f>
        <v>50000</v>
      </c>
      <c r="D97" s="67">
        <f>D98</f>
        <v>0</v>
      </c>
      <c r="E97" s="67">
        <f>E98</f>
        <v>0</v>
      </c>
      <c r="F97" s="101">
        <f t="shared" si="3"/>
        <v>50000</v>
      </c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</row>
    <row r="98" spans="1:61" ht="13.5">
      <c r="A98" s="64">
        <v>483100</v>
      </c>
      <c r="B98" s="65" t="s">
        <v>126</v>
      </c>
      <c r="C98" s="62">
        <v>50000</v>
      </c>
      <c r="D98" s="62"/>
      <c r="E98" s="62"/>
      <c r="F98" s="63">
        <f aca="true" t="shared" si="4" ref="F98:F105">C98+D98+E98</f>
        <v>50000</v>
      </c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</row>
    <row r="99" spans="1:6" ht="27">
      <c r="A99" s="55">
        <v>485000</v>
      </c>
      <c r="B99" s="99" t="s">
        <v>127</v>
      </c>
      <c r="C99" s="66">
        <f>C100</f>
        <v>10000</v>
      </c>
      <c r="D99" s="67">
        <f>D100</f>
        <v>0</v>
      </c>
      <c r="E99" s="67">
        <f>E100</f>
        <v>0</v>
      </c>
      <c r="F99" s="101">
        <f t="shared" si="4"/>
        <v>10000</v>
      </c>
    </row>
    <row r="100" spans="1:6" ht="13.5">
      <c r="A100" s="64">
        <v>485100</v>
      </c>
      <c r="B100" s="65" t="s">
        <v>128</v>
      </c>
      <c r="C100" s="62">
        <v>10000</v>
      </c>
      <c r="D100" s="62"/>
      <c r="E100" s="62"/>
      <c r="F100" s="63">
        <f t="shared" si="4"/>
        <v>10000</v>
      </c>
    </row>
    <row r="101" spans="1:6" ht="13.5">
      <c r="A101" s="84">
        <v>500000</v>
      </c>
      <c r="B101" s="85" t="s">
        <v>97</v>
      </c>
      <c r="C101" s="86">
        <f>SUM(C102+C113)</f>
        <v>650000</v>
      </c>
      <c r="D101" s="87">
        <f>SUM(D102+D113)</f>
        <v>300000</v>
      </c>
      <c r="E101" s="87">
        <f>SUM(E102+E113)</f>
        <v>0</v>
      </c>
      <c r="F101" s="49">
        <f t="shared" si="4"/>
        <v>950000</v>
      </c>
    </row>
    <row r="102" spans="1:6" ht="13.5">
      <c r="A102" s="50">
        <v>510000</v>
      </c>
      <c r="B102" s="51" t="s">
        <v>61</v>
      </c>
      <c r="C102" s="52">
        <f>SUM(C103+C106+C111)</f>
        <v>650000</v>
      </c>
      <c r="D102" s="53">
        <f>SUM(D103+D106+D111)</f>
        <v>300000</v>
      </c>
      <c r="E102" s="53">
        <f>SUM(E103+E106+E111)</f>
        <v>0</v>
      </c>
      <c r="F102" s="100">
        <f t="shared" si="4"/>
        <v>950000</v>
      </c>
    </row>
    <row r="103" spans="1:6" ht="13.5">
      <c r="A103" s="55">
        <v>511000</v>
      </c>
      <c r="B103" s="56" t="s">
        <v>62</v>
      </c>
      <c r="C103" s="66">
        <f>C104+C105</f>
        <v>0</v>
      </c>
      <c r="D103" s="67">
        <f>D104+D105</f>
        <v>0</v>
      </c>
      <c r="E103" s="67">
        <f>E104+E105</f>
        <v>0</v>
      </c>
      <c r="F103" s="101">
        <f t="shared" si="4"/>
        <v>0</v>
      </c>
    </row>
    <row r="104" spans="1:6" ht="13.5">
      <c r="A104" s="64">
        <v>511300</v>
      </c>
      <c r="B104" s="65" t="s">
        <v>63</v>
      </c>
      <c r="C104" s="62"/>
      <c r="D104" s="62"/>
      <c r="E104" s="62"/>
      <c r="F104" s="63">
        <f t="shared" si="4"/>
        <v>0</v>
      </c>
    </row>
    <row r="105" spans="1:6" ht="13.5">
      <c r="A105" s="64">
        <v>511400</v>
      </c>
      <c r="B105" s="65" t="s">
        <v>98</v>
      </c>
      <c r="C105" s="62"/>
      <c r="D105" s="62"/>
      <c r="E105" s="62"/>
      <c r="F105" s="63">
        <f t="shared" si="4"/>
        <v>0</v>
      </c>
    </row>
    <row r="106" spans="1:6" ht="13.5">
      <c r="A106" s="55">
        <v>512000</v>
      </c>
      <c r="B106" s="56" t="s">
        <v>64</v>
      </c>
      <c r="C106" s="66">
        <f>SUM(C107:C110)</f>
        <v>650000</v>
      </c>
      <c r="D106" s="67">
        <f>SUM(D107:D110)</f>
        <v>0</v>
      </c>
      <c r="E106" s="67">
        <f>SUM(E107:E110)</f>
        <v>0</v>
      </c>
      <c r="F106" s="101">
        <f aca="true" t="shared" si="5" ref="F106:F111">C106+D106+E106</f>
        <v>650000</v>
      </c>
    </row>
    <row r="107" spans="1:61" ht="13.5">
      <c r="A107" s="60">
        <v>512200</v>
      </c>
      <c r="B107" s="61" t="s">
        <v>65</v>
      </c>
      <c r="C107" s="62">
        <v>250000</v>
      </c>
      <c r="D107" s="62"/>
      <c r="E107" s="62"/>
      <c r="F107" s="63">
        <f t="shared" si="5"/>
        <v>250000</v>
      </c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</row>
    <row r="108" spans="1:6" ht="13.5">
      <c r="A108" s="64">
        <v>512600</v>
      </c>
      <c r="B108" s="65" t="s">
        <v>99</v>
      </c>
      <c r="C108" s="62">
        <v>350000</v>
      </c>
      <c r="D108" s="62"/>
      <c r="E108" s="62"/>
      <c r="F108" s="63">
        <f t="shared" si="5"/>
        <v>350000</v>
      </c>
    </row>
    <row r="109" spans="1:6" ht="13.5">
      <c r="A109" s="64">
        <v>512800</v>
      </c>
      <c r="B109" s="65" t="s">
        <v>66</v>
      </c>
      <c r="C109" s="62">
        <v>50000</v>
      </c>
      <c r="D109" s="62"/>
      <c r="E109" s="62"/>
      <c r="F109" s="63">
        <f t="shared" si="5"/>
        <v>50000</v>
      </c>
    </row>
    <row r="110" spans="1:6" ht="13.5">
      <c r="A110" s="64">
        <v>512900</v>
      </c>
      <c r="B110" s="65" t="s">
        <v>100</v>
      </c>
      <c r="C110" s="62"/>
      <c r="D110" s="62"/>
      <c r="E110" s="62"/>
      <c r="F110" s="63">
        <f t="shared" si="5"/>
        <v>0</v>
      </c>
    </row>
    <row r="111" spans="1:6" ht="13.5">
      <c r="A111" s="55">
        <v>515000</v>
      </c>
      <c r="B111" s="56" t="s">
        <v>67</v>
      </c>
      <c r="C111" s="66">
        <f>C112</f>
        <v>0</v>
      </c>
      <c r="D111" s="67">
        <f>D112</f>
        <v>300000</v>
      </c>
      <c r="E111" s="67">
        <f>E112</f>
        <v>0</v>
      </c>
      <c r="F111" s="101">
        <f t="shared" si="5"/>
        <v>300000</v>
      </c>
    </row>
    <row r="112" spans="1:6" ht="13.5">
      <c r="A112" s="64">
        <v>515100</v>
      </c>
      <c r="B112" s="65" t="s">
        <v>68</v>
      </c>
      <c r="C112" s="62"/>
      <c r="D112" s="62">
        <v>300000</v>
      </c>
      <c r="E112" s="62"/>
      <c r="F112" s="63">
        <f>C112+D112+E112</f>
        <v>300000</v>
      </c>
    </row>
    <row r="113" spans="1:6" ht="13.5">
      <c r="A113" s="50">
        <v>520000</v>
      </c>
      <c r="B113" s="51" t="s">
        <v>69</v>
      </c>
      <c r="C113" s="52">
        <f aca="true" t="shared" si="6" ref="C113:E114">SUM(C114)</f>
        <v>0</v>
      </c>
      <c r="D113" s="53">
        <f t="shared" si="6"/>
        <v>0</v>
      </c>
      <c r="E113" s="53">
        <f t="shared" si="6"/>
        <v>0</v>
      </c>
      <c r="F113" s="100">
        <f>C113+D113+E113</f>
        <v>0</v>
      </c>
    </row>
    <row r="114" spans="1:6" ht="13.5">
      <c r="A114" s="55">
        <v>523000</v>
      </c>
      <c r="B114" s="56" t="s">
        <v>70</v>
      </c>
      <c r="C114" s="66">
        <f t="shared" si="6"/>
        <v>0</v>
      </c>
      <c r="D114" s="67">
        <f t="shared" si="6"/>
        <v>0</v>
      </c>
      <c r="E114" s="67">
        <f t="shared" si="6"/>
        <v>0</v>
      </c>
      <c r="F114" s="101">
        <f>C114+D114+E114</f>
        <v>0</v>
      </c>
    </row>
    <row r="115" spans="1:6" ht="14.25" thickBot="1">
      <c r="A115" s="88">
        <v>523100</v>
      </c>
      <c r="B115" s="89" t="s">
        <v>71</v>
      </c>
      <c r="C115" s="62"/>
      <c r="D115" s="62"/>
      <c r="E115" s="62"/>
      <c r="F115" s="63">
        <f>C115+D115+E115</f>
        <v>0</v>
      </c>
    </row>
    <row r="116" spans="1:6" ht="14.25" thickBot="1">
      <c r="A116" s="90" t="s">
        <v>72</v>
      </c>
      <c r="B116" s="91" t="s">
        <v>73</v>
      </c>
      <c r="C116" s="92">
        <f>C12+C101</f>
        <v>17279600</v>
      </c>
      <c r="D116" s="93">
        <f>D12+D101</f>
        <v>10372000</v>
      </c>
      <c r="E116" s="94">
        <f>E12+E101</f>
        <v>0</v>
      </c>
      <c r="F116" s="95">
        <f>SUM(C116:E116)</f>
        <v>27651600</v>
      </c>
    </row>
    <row r="118" spans="3:5" ht="13.5">
      <c r="C118" s="33"/>
      <c r="D118" s="33"/>
      <c r="E118" s="33"/>
    </row>
    <row r="119" spans="3:5" ht="13.5">
      <c r="C119" s="33"/>
      <c r="D119" s="96"/>
      <c r="E119" s="33"/>
    </row>
    <row r="120" spans="3:5" ht="13.5">
      <c r="C120" s="33"/>
      <c r="D120" s="96"/>
      <c r="E120" s="33"/>
    </row>
    <row r="121" spans="3:5" ht="13.5">
      <c r="C121" s="35"/>
      <c r="D121" s="36"/>
      <c r="E121" s="33"/>
    </row>
    <row r="122" spans="3:6" s="37" customFormat="1" ht="13.5">
      <c r="C122" s="97"/>
      <c r="D122" s="38"/>
      <c r="F122" s="34"/>
    </row>
    <row r="123" spans="3:6" s="37" customFormat="1" ht="13.5">
      <c r="C123" s="98"/>
      <c r="D123" s="39"/>
      <c r="F123" s="34"/>
    </row>
  </sheetData>
  <sheetProtection/>
  <mergeCells count="5">
    <mergeCell ref="A10:B11"/>
    <mergeCell ref="D10:D11"/>
    <mergeCell ref="E10:E11"/>
    <mergeCell ref="F10:F11"/>
    <mergeCell ref="C10:C11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5" r:id="rId1"/>
  <rowBreaks count="2" manualBreakCount="2">
    <brk id="48" max="255" man="1"/>
    <brk id="9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BI123"/>
  <sheetViews>
    <sheetView zoomScalePageLayoutView="0" workbookViewId="0" topLeftCell="A91">
      <selection activeCell="B3" sqref="B3"/>
    </sheetView>
  </sheetViews>
  <sheetFormatPr defaultColWidth="9.28125" defaultRowHeight="20.25" customHeight="1"/>
  <cols>
    <col min="1" max="1" width="8.7109375" style="24" customWidth="1"/>
    <col min="2" max="2" width="52.28125" style="24" customWidth="1"/>
    <col min="3" max="3" width="13.28125" style="24" customWidth="1"/>
    <col min="4" max="4" width="14.421875" style="24" customWidth="1"/>
    <col min="5" max="5" width="17.7109375" style="24" customWidth="1"/>
    <col min="6" max="6" width="11.7109375" style="34" customWidth="1"/>
    <col min="7" max="7" width="11.28125" style="24" customWidth="1"/>
    <col min="8" max="9" width="12.7109375" style="24" bestFit="1" customWidth="1"/>
    <col min="10" max="16384" width="9.28125" style="24" customWidth="1"/>
  </cols>
  <sheetData>
    <row r="2" spans="1:61" ht="20.25" customHeight="1">
      <c r="A2" s="40"/>
      <c r="B2" s="40" t="s">
        <v>150</v>
      </c>
      <c r="C2" s="40"/>
      <c r="D2" s="40" t="s">
        <v>133</v>
      </c>
      <c r="E2" s="40"/>
      <c r="F2" s="41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</row>
    <row r="3" spans="1:6" ht="20.25" customHeight="1">
      <c r="A3" s="42"/>
      <c r="B3" s="42"/>
      <c r="C3" s="42"/>
      <c r="D3" s="42"/>
      <c r="E3" s="42"/>
      <c r="F3" s="43"/>
    </row>
    <row r="4" spans="1:6" ht="20.25" customHeight="1">
      <c r="A4" s="42"/>
      <c r="B4" s="44" t="s">
        <v>93</v>
      </c>
      <c r="C4" s="40"/>
      <c r="D4" s="42"/>
      <c r="E4" s="42"/>
      <c r="F4" s="43"/>
    </row>
    <row r="5" spans="1:6" ht="20.25" customHeight="1">
      <c r="A5" s="42"/>
      <c r="B5" s="44"/>
      <c r="C5" s="40"/>
      <c r="D5" s="42"/>
      <c r="E5" s="42"/>
      <c r="F5" s="43"/>
    </row>
    <row r="6" spans="1:6" ht="20.25" customHeight="1">
      <c r="A6" s="42"/>
      <c r="B6" s="44"/>
      <c r="C6" s="40"/>
      <c r="D6" s="42"/>
      <c r="E6" s="42"/>
      <c r="F6" s="43"/>
    </row>
    <row r="7" spans="1:6" ht="20.25" customHeight="1">
      <c r="A7" s="42"/>
      <c r="B7" s="44"/>
      <c r="C7" s="40"/>
      <c r="D7" s="42"/>
      <c r="E7" s="42"/>
      <c r="F7" s="43"/>
    </row>
    <row r="8" spans="1:6" ht="20.25" customHeight="1">
      <c r="A8" s="42"/>
      <c r="B8" s="44"/>
      <c r="C8" s="40"/>
      <c r="D8" s="42"/>
      <c r="E8" s="42"/>
      <c r="F8" s="43"/>
    </row>
    <row r="9" spans="1:6" ht="20.25" customHeight="1" thickBot="1">
      <c r="A9" s="42"/>
      <c r="B9" s="40"/>
      <c r="C9" s="42"/>
      <c r="D9" s="42"/>
      <c r="E9" s="45"/>
      <c r="F9" s="43"/>
    </row>
    <row r="10" spans="1:6" ht="20.25" customHeight="1" thickBot="1">
      <c r="A10" s="119" t="s">
        <v>1</v>
      </c>
      <c r="B10" s="120"/>
      <c r="C10" s="123" t="s">
        <v>79</v>
      </c>
      <c r="D10" s="125" t="s">
        <v>80</v>
      </c>
      <c r="E10" s="115" t="s">
        <v>81</v>
      </c>
      <c r="F10" s="117" t="s">
        <v>144</v>
      </c>
    </row>
    <row r="11" spans="1:6" ht="30" customHeight="1" thickBot="1">
      <c r="A11" s="121"/>
      <c r="B11" s="122"/>
      <c r="C11" s="124"/>
      <c r="D11" s="126"/>
      <c r="E11" s="116"/>
      <c r="F11" s="118"/>
    </row>
    <row r="12" spans="1:6" ht="20.25" customHeight="1">
      <c r="A12" s="46">
        <v>400000</v>
      </c>
      <c r="B12" s="47" t="s">
        <v>4</v>
      </c>
      <c r="C12" s="48">
        <f>SUM(C13+C30+C78+C82+C89+C91)</f>
        <v>0</v>
      </c>
      <c r="D12" s="48">
        <f>SUM(D13+D30+D78+D82+D89+D91)</f>
        <v>0</v>
      </c>
      <c r="E12" s="48">
        <f>SUM(E13+E30+E78+E82+E89+E91)</f>
        <v>0</v>
      </c>
      <c r="F12" s="49">
        <f aca="true" t="shared" si="0" ref="F12:F19">SUM(C12+D12+E12)</f>
        <v>0</v>
      </c>
    </row>
    <row r="13" spans="1:6" ht="20.25" customHeight="1">
      <c r="A13" s="50">
        <v>410000</v>
      </c>
      <c r="B13" s="51" t="s">
        <v>5</v>
      </c>
      <c r="C13" s="52">
        <f>SUM(C14+C16+C20+C22+C26+C28)</f>
        <v>0</v>
      </c>
      <c r="D13" s="53">
        <f>SUM(D14+D16+D20+D22+D26+D28)</f>
        <v>0</v>
      </c>
      <c r="E13" s="53">
        <f>SUM(E14+E16+E20+E22+E26+E28)</f>
        <v>0</v>
      </c>
      <c r="F13" s="54">
        <f t="shared" si="0"/>
        <v>0</v>
      </c>
    </row>
    <row r="14" spans="1:6" ht="20.25" customHeight="1">
      <c r="A14" s="55">
        <v>411000</v>
      </c>
      <c r="B14" s="56" t="s">
        <v>6</v>
      </c>
      <c r="C14" s="57">
        <f>C15</f>
        <v>0</v>
      </c>
      <c r="D14" s="58">
        <f>D15</f>
        <v>0</v>
      </c>
      <c r="E14" s="58">
        <f>E15</f>
        <v>0</v>
      </c>
      <c r="F14" s="59">
        <f t="shared" si="0"/>
        <v>0</v>
      </c>
    </row>
    <row r="15" spans="1:9" s="26" customFormat="1" ht="20.25" customHeight="1">
      <c r="A15" s="60">
        <v>411100</v>
      </c>
      <c r="B15" s="61" t="s">
        <v>101</v>
      </c>
      <c r="C15" s="62"/>
      <c r="D15" s="62"/>
      <c r="E15" s="62"/>
      <c r="F15" s="63">
        <f t="shared" si="0"/>
        <v>0</v>
      </c>
      <c r="H15" s="27"/>
      <c r="I15" s="27"/>
    </row>
    <row r="16" spans="1:6" ht="20.25" customHeight="1">
      <c r="A16" s="55">
        <v>412000</v>
      </c>
      <c r="B16" s="56" t="s">
        <v>132</v>
      </c>
      <c r="C16" s="57">
        <f>C17+C18+C19</f>
        <v>0</v>
      </c>
      <c r="D16" s="58">
        <f>D17+D18+D19</f>
        <v>0</v>
      </c>
      <c r="E16" s="58">
        <f>E17+E18+E19</f>
        <v>0</v>
      </c>
      <c r="F16" s="101">
        <f t="shared" si="0"/>
        <v>0</v>
      </c>
    </row>
    <row r="17" spans="1:6" ht="20.25" customHeight="1">
      <c r="A17" s="60">
        <v>412100</v>
      </c>
      <c r="B17" s="61" t="s">
        <v>7</v>
      </c>
      <c r="C17" s="62"/>
      <c r="D17" s="62"/>
      <c r="E17" s="62"/>
      <c r="F17" s="63">
        <f t="shared" si="0"/>
        <v>0</v>
      </c>
    </row>
    <row r="18" spans="1:8" ht="20.25" customHeight="1">
      <c r="A18" s="60">
        <v>412200</v>
      </c>
      <c r="B18" s="61" t="s">
        <v>8</v>
      </c>
      <c r="C18" s="62"/>
      <c r="D18" s="62"/>
      <c r="E18" s="62"/>
      <c r="F18" s="63">
        <f t="shared" si="0"/>
        <v>0</v>
      </c>
      <c r="H18" s="28"/>
    </row>
    <row r="19" spans="1:6" ht="20.25" customHeight="1">
      <c r="A19" s="60">
        <v>412300</v>
      </c>
      <c r="B19" s="61" t="s">
        <v>9</v>
      </c>
      <c r="C19" s="62"/>
      <c r="D19" s="62"/>
      <c r="E19" s="62"/>
      <c r="F19" s="63">
        <f t="shared" si="0"/>
        <v>0</v>
      </c>
    </row>
    <row r="20" spans="1:6" ht="20.25" customHeight="1">
      <c r="A20" s="55">
        <v>413000</v>
      </c>
      <c r="B20" s="56" t="s">
        <v>10</v>
      </c>
      <c r="C20" s="57">
        <f>C21</f>
        <v>0</v>
      </c>
      <c r="D20" s="58">
        <f>D21</f>
        <v>0</v>
      </c>
      <c r="E20" s="58">
        <f>E21</f>
        <v>0</v>
      </c>
      <c r="F20" s="101">
        <f aca="true" t="shared" si="1" ref="F20:F83">C20+D20+E20</f>
        <v>0</v>
      </c>
    </row>
    <row r="21" spans="1:8" ht="20.25" customHeight="1">
      <c r="A21" s="60">
        <v>413100</v>
      </c>
      <c r="B21" s="61" t="s">
        <v>11</v>
      </c>
      <c r="C21" s="62"/>
      <c r="D21" s="62"/>
      <c r="E21" s="62"/>
      <c r="F21" s="63">
        <f t="shared" si="1"/>
        <v>0</v>
      </c>
      <c r="H21" s="29"/>
    </row>
    <row r="22" spans="1:6" ht="20.25" customHeight="1">
      <c r="A22" s="55">
        <v>414000</v>
      </c>
      <c r="B22" s="56" t="s">
        <v>12</v>
      </c>
      <c r="C22" s="57">
        <f>C23+C24+C25</f>
        <v>0</v>
      </c>
      <c r="D22" s="58">
        <f>D23+D24+D25</f>
        <v>0</v>
      </c>
      <c r="E22" s="58">
        <f>E23+E24+E25</f>
        <v>0</v>
      </c>
      <c r="F22" s="101">
        <f t="shared" si="1"/>
        <v>0</v>
      </c>
    </row>
    <row r="23" spans="1:6" ht="20.25" customHeight="1">
      <c r="A23" s="64">
        <v>414100</v>
      </c>
      <c r="B23" s="65" t="s">
        <v>102</v>
      </c>
      <c r="C23" s="62"/>
      <c r="D23" s="62"/>
      <c r="E23" s="62"/>
      <c r="F23" s="63">
        <f t="shared" si="1"/>
        <v>0</v>
      </c>
    </row>
    <row r="24" spans="1:6" ht="20.25" customHeight="1">
      <c r="A24" s="60">
        <v>414300</v>
      </c>
      <c r="B24" s="61" t="s">
        <v>13</v>
      </c>
      <c r="C24" s="62"/>
      <c r="D24" s="62"/>
      <c r="E24" s="62"/>
      <c r="F24" s="63">
        <f t="shared" si="1"/>
        <v>0</v>
      </c>
    </row>
    <row r="25" spans="1:6" ht="20.25" customHeight="1">
      <c r="A25" s="64">
        <v>414400</v>
      </c>
      <c r="B25" s="65" t="s">
        <v>103</v>
      </c>
      <c r="C25" s="62"/>
      <c r="D25" s="62"/>
      <c r="E25" s="62"/>
      <c r="F25" s="63">
        <f t="shared" si="1"/>
        <v>0</v>
      </c>
    </row>
    <row r="26" spans="1:6" ht="20.25" customHeight="1">
      <c r="A26" s="55">
        <v>415000</v>
      </c>
      <c r="B26" s="56" t="s">
        <v>104</v>
      </c>
      <c r="C26" s="57">
        <f>C27</f>
        <v>0</v>
      </c>
      <c r="D26" s="58">
        <f>D27</f>
        <v>0</v>
      </c>
      <c r="E26" s="58">
        <f>E27</f>
        <v>0</v>
      </c>
      <c r="F26" s="101">
        <f t="shared" si="1"/>
        <v>0</v>
      </c>
    </row>
    <row r="27" spans="1:6" ht="20.25" customHeight="1">
      <c r="A27" s="64">
        <v>415100</v>
      </c>
      <c r="B27" s="65" t="s">
        <v>105</v>
      </c>
      <c r="C27" s="62"/>
      <c r="D27" s="62"/>
      <c r="E27" s="62"/>
      <c r="F27" s="63">
        <f t="shared" si="1"/>
        <v>0</v>
      </c>
    </row>
    <row r="28" spans="1:6" ht="20.25" customHeight="1">
      <c r="A28" s="55">
        <v>416000</v>
      </c>
      <c r="B28" s="56" t="s">
        <v>106</v>
      </c>
      <c r="C28" s="66">
        <f>C29</f>
        <v>0</v>
      </c>
      <c r="D28" s="67">
        <f>D29</f>
        <v>0</v>
      </c>
      <c r="E28" s="67">
        <f>E29</f>
        <v>0</v>
      </c>
      <c r="F28" s="101">
        <f t="shared" si="1"/>
        <v>0</v>
      </c>
    </row>
    <row r="29" spans="1:8" ht="20.25" customHeight="1">
      <c r="A29" s="60">
        <v>416100</v>
      </c>
      <c r="B29" s="61" t="s">
        <v>107</v>
      </c>
      <c r="C29" s="62"/>
      <c r="D29" s="62"/>
      <c r="E29" s="62"/>
      <c r="F29" s="63">
        <f t="shared" si="1"/>
        <v>0</v>
      </c>
      <c r="H29" s="29"/>
    </row>
    <row r="30" spans="1:6" ht="20.25" customHeight="1">
      <c r="A30" s="50">
        <v>420000</v>
      </c>
      <c r="B30" s="51" t="s">
        <v>14</v>
      </c>
      <c r="C30" s="52">
        <f>SUM(C31+C48+C53+C62+C67+C70)</f>
        <v>0</v>
      </c>
      <c r="D30" s="53">
        <f>SUM(D31+D48+D53+D62+D67+D70)</f>
        <v>0</v>
      </c>
      <c r="E30" s="53">
        <f>SUM(E31+E48+E53+E62+E67+E70)</f>
        <v>0</v>
      </c>
      <c r="F30" s="100">
        <f t="shared" si="1"/>
        <v>0</v>
      </c>
    </row>
    <row r="31" spans="1:6" ht="20.25" customHeight="1">
      <c r="A31" s="55">
        <v>421000</v>
      </c>
      <c r="B31" s="56" t="s">
        <v>15</v>
      </c>
      <c r="C31" s="66">
        <f>SUM(C32:C47)</f>
        <v>0</v>
      </c>
      <c r="D31" s="67">
        <f>SUM(D32:D47)</f>
        <v>0</v>
      </c>
      <c r="E31" s="67">
        <f>SUM(E32:E47)</f>
        <v>0</v>
      </c>
      <c r="F31" s="101">
        <f t="shared" si="1"/>
        <v>0</v>
      </c>
    </row>
    <row r="32" spans="1:6" ht="20.25" customHeight="1">
      <c r="A32" s="64">
        <v>421100</v>
      </c>
      <c r="B32" s="65" t="s">
        <v>16</v>
      </c>
      <c r="C32" s="62"/>
      <c r="D32" s="62"/>
      <c r="E32" s="62"/>
      <c r="F32" s="63">
        <f aca="true" t="shared" si="2" ref="F32:F47">C32+D32+E32</f>
        <v>0</v>
      </c>
    </row>
    <row r="33" spans="1:6" ht="20.25" customHeight="1">
      <c r="A33" s="64">
        <v>421200</v>
      </c>
      <c r="B33" s="65" t="s">
        <v>108</v>
      </c>
      <c r="C33" s="62"/>
      <c r="D33" s="62"/>
      <c r="E33" s="62"/>
      <c r="F33" s="63">
        <f t="shared" si="2"/>
        <v>0</v>
      </c>
    </row>
    <row r="34" spans="1:6" ht="20.25" customHeight="1">
      <c r="A34" s="64">
        <v>421221</v>
      </c>
      <c r="B34" s="65" t="s">
        <v>17</v>
      </c>
      <c r="C34" s="62"/>
      <c r="D34" s="62"/>
      <c r="E34" s="62"/>
      <c r="F34" s="63">
        <f t="shared" si="2"/>
        <v>0</v>
      </c>
    </row>
    <row r="35" spans="1:6" ht="20.25" customHeight="1">
      <c r="A35" s="64">
        <v>421222</v>
      </c>
      <c r="B35" s="65" t="s">
        <v>18</v>
      </c>
      <c r="C35" s="62"/>
      <c r="D35" s="62"/>
      <c r="E35" s="62"/>
      <c r="F35" s="63">
        <f t="shared" si="2"/>
        <v>0</v>
      </c>
    </row>
    <row r="36" spans="1:6" ht="20.25" customHeight="1">
      <c r="A36" s="60">
        <v>421225</v>
      </c>
      <c r="B36" s="61" t="s">
        <v>19</v>
      </c>
      <c r="C36" s="62"/>
      <c r="D36" s="62"/>
      <c r="E36" s="62"/>
      <c r="F36" s="63">
        <f t="shared" si="2"/>
        <v>0</v>
      </c>
    </row>
    <row r="37" spans="1:6" ht="20.25" customHeight="1">
      <c r="A37" s="60">
        <v>421311</v>
      </c>
      <c r="B37" s="61" t="s">
        <v>109</v>
      </c>
      <c r="C37" s="62"/>
      <c r="D37" s="62"/>
      <c r="E37" s="62"/>
      <c r="F37" s="63">
        <f t="shared" si="2"/>
        <v>0</v>
      </c>
    </row>
    <row r="38" spans="1:6" ht="20.25" customHeight="1">
      <c r="A38" s="60">
        <v>421321</v>
      </c>
      <c r="B38" s="61" t="s">
        <v>113</v>
      </c>
      <c r="C38" s="62"/>
      <c r="D38" s="62"/>
      <c r="E38" s="62"/>
      <c r="F38" s="63">
        <f t="shared" si="2"/>
        <v>0</v>
      </c>
    </row>
    <row r="39" spans="1:6" ht="20.25" customHeight="1">
      <c r="A39" s="60">
        <v>421323</v>
      </c>
      <c r="B39" s="61" t="s">
        <v>110</v>
      </c>
      <c r="C39" s="62"/>
      <c r="D39" s="62"/>
      <c r="E39" s="62"/>
      <c r="F39" s="63">
        <f t="shared" si="2"/>
        <v>0</v>
      </c>
    </row>
    <row r="40" spans="1:6" ht="20.25" customHeight="1">
      <c r="A40" s="60">
        <v>421324</v>
      </c>
      <c r="B40" s="61" t="s">
        <v>20</v>
      </c>
      <c r="C40" s="62"/>
      <c r="D40" s="62"/>
      <c r="E40" s="62"/>
      <c r="F40" s="63">
        <f t="shared" si="2"/>
        <v>0</v>
      </c>
    </row>
    <row r="41" spans="1:6" ht="20.25" customHeight="1">
      <c r="A41" s="60">
        <v>421325</v>
      </c>
      <c r="B41" s="61" t="s">
        <v>21</v>
      </c>
      <c r="C41" s="62"/>
      <c r="D41" s="62"/>
      <c r="E41" s="62"/>
      <c r="F41" s="63">
        <f t="shared" si="2"/>
        <v>0</v>
      </c>
    </row>
    <row r="42" spans="1:6" ht="20.25" customHeight="1">
      <c r="A42" s="60">
        <v>421391</v>
      </c>
      <c r="B42" s="61" t="s">
        <v>22</v>
      </c>
      <c r="C42" s="62"/>
      <c r="D42" s="62"/>
      <c r="E42" s="62"/>
      <c r="F42" s="63">
        <f t="shared" si="2"/>
        <v>0</v>
      </c>
    </row>
    <row r="43" spans="1:6" ht="20.25" customHeight="1">
      <c r="A43" s="60">
        <v>421400</v>
      </c>
      <c r="B43" s="61" t="s">
        <v>23</v>
      </c>
      <c r="C43" s="62"/>
      <c r="D43" s="62"/>
      <c r="E43" s="62"/>
      <c r="F43" s="63">
        <f t="shared" si="2"/>
        <v>0</v>
      </c>
    </row>
    <row r="44" spans="1:6" ht="20.25" customHeight="1">
      <c r="A44" s="60">
        <v>421500</v>
      </c>
      <c r="B44" s="61" t="s">
        <v>24</v>
      </c>
      <c r="C44" s="62"/>
      <c r="D44" s="62"/>
      <c r="E44" s="62"/>
      <c r="F44" s="63">
        <f t="shared" si="2"/>
        <v>0</v>
      </c>
    </row>
    <row r="45" spans="1:6" ht="20.25" customHeight="1">
      <c r="A45" s="60">
        <v>421600</v>
      </c>
      <c r="B45" s="61" t="s">
        <v>25</v>
      </c>
      <c r="C45" s="62"/>
      <c r="D45" s="62"/>
      <c r="E45" s="62"/>
      <c r="F45" s="63">
        <f t="shared" si="2"/>
        <v>0</v>
      </c>
    </row>
    <row r="46" spans="1:6" ht="20.25" customHeight="1">
      <c r="A46" s="60">
        <v>421629</v>
      </c>
      <c r="B46" s="61" t="s">
        <v>88</v>
      </c>
      <c r="C46" s="62"/>
      <c r="D46" s="62"/>
      <c r="E46" s="62"/>
      <c r="F46" s="63">
        <f t="shared" si="2"/>
        <v>0</v>
      </c>
    </row>
    <row r="47" spans="1:6" ht="20.25" customHeight="1">
      <c r="A47" s="64">
        <v>421900</v>
      </c>
      <c r="B47" s="65" t="s">
        <v>26</v>
      </c>
      <c r="C47" s="62"/>
      <c r="D47" s="62"/>
      <c r="E47" s="62"/>
      <c r="F47" s="63">
        <f t="shared" si="2"/>
        <v>0</v>
      </c>
    </row>
    <row r="48" spans="1:6" ht="20.25" customHeight="1">
      <c r="A48" s="55">
        <v>422000</v>
      </c>
      <c r="B48" s="56" t="s">
        <v>27</v>
      </c>
      <c r="C48" s="66">
        <f>C49+C50+C51+C52</f>
        <v>0</v>
      </c>
      <c r="D48" s="67">
        <f>D49+D50+D51+D52</f>
        <v>0</v>
      </c>
      <c r="E48" s="67">
        <f>E49+E50+E51+E52</f>
        <v>0</v>
      </c>
      <c r="F48" s="101">
        <f t="shared" si="1"/>
        <v>0</v>
      </c>
    </row>
    <row r="49" spans="1:6" ht="20.25" customHeight="1">
      <c r="A49" s="64">
        <v>422100</v>
      </c>
      <c r="B49" s="65" t="s">
        <v>111</v>
      </c>
      <c r="C49" s="62"/>
      <c r="D49" s="62"/>
      <c r="E49" s="62"/>
      <c r="F49" s="63">
        <f t="shared" si="1"/>
        <v>0</v>
      </c>
    </row>
    <row r="50" spans="1:6" ht="20.25" customHeight="1">
      <c r="A50" s="64">
        <v>422200</v>
      </c>
      <c r="B50" s="65" t="s">
        <v>112</v>
      </c>
      <c r="C50" s="62"/>
      <c r="D50" s="62"/>
      <c r="E50" s="62"/>
      <c r="F50" s="63">
        <f t="shared" si="1"/>
        <v>0</v>
      </c>
    </row>
    <row r="51" spans="1:6" ht="20.25" customHeight="1">
      <c r="A51" s="64">
        <v>422300</v>
      </c>
      <c r="B51" s="65" t="s">
        <v>28</v>
      </c>
      <c r="C51" s="62"/>
      <c r="D51" s="62"/>
      <c r="E51" s="62"/>
      <c r="F51" s="63">
        <f t="shared" si="1"/>
        <v>0</v>
      </c>
    </row>
    <row r="52" spans="1:61" ht="20.25" customHeight="1">
      <c r="A52" s="64">
        <v>422900</v>
      </c>
      <c r="B52" s="65" t="s">
        <v>29</v>
      </c>
      <c r="C52" s="62"/>
      <c r="D52" s="62"/>
      <c r="E52" s="62"/>
      <c r="F52" s="63">
        <f t="shared" si="1"/>
        <v>0</v>
      </c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</row>
    <row r="53" spans="1:6" ht="20.25" customHeight="1">
      <c r="A53" s="55">
        <v>423000</v>
      </c>
      <c r="B53" s="56" t="s">
        <v>30</v>
      </c>
      <c r="C53" s="66">
        <f>C54+C55+C56+C57+C58+C59+C60+C61</f>
        <v>0</v>
      </c>
      <c r="D53" s="66">
        <f>D54+D55+D56+D57+D58+D59+D60+D61</f>
        <v>0</v>
      </c>
      <c r="E53" s="66">
        <f>E54+E55+E56+E57+E58+E59+E60+E61</f>
        <v>0</v>
      </c>
      <c r="F53" s="101">
        <f t="shared" si="1"/>
        <v>0</v>
      </c>
    </row>
    <row r="54" spans="1:6" ht="20.25" customHeight="1">
      <c r="A54" s="64">
        <v>423100</v>
      </c>
      <c r="B54" s="65" t="s">
        <v>31</v>
      </c>
      <c r="C54" s="62"/>
      <c r="D54" s="62"/>
      <c r="E54" s="62"/>
      <c r="F54" s="63">
        <f t="shared" si="1"/>
        <v>0</v>
      </c>
    </row>
    <row r="55" spans="1:6" ht="20.25" customHeight="1">
      <c r="A55" s="60">
        <v>423200</v>
      </c>
      <c r="B55" s="61" t="s">
        <v>32</v>
      </c>
      <c r="C55" s="62"/>
      <c r="D55" s="62"/>
      <c r="E55" s="62"/>
      <c r="F55" s="63">
        <f t="shared" si="1"/>
        <v>0</v>
      </c>
    </row>
    <row r="56" spans="1:6" ht="20.25" customHeight="1">
      <c r="A56" s="64">
        <v>423300</v>
      </c>
      <c r="B56" s="65" t="s">
        <v>114</v>
      </c>
      <c r="C56" s="62"/>
      <c r="D56" s="62"/>
      <c r="E56" s="62"/>
      <c r="F56" s="63">
        <f t="shared" si="1"/>
        <v>0</v>
      </c>
    </row>
    <row r="57" spans="1:6" ht="20.25" customHeight="1">
      <c r="A57" s="64">
        <v>423400</v>
      </c>
      <c r="B57" s="65" t="s">
        <v>33</v>
      </c>
      <c r="C57" s="62"/>
      <c r="D57" s="62"/>
      <c r="E57" s="62"/>
      <c r="F57" s="63">
        <f t="shared" si="1"/>
        <v>0</v>
      </c>
    </row>
    <row r="58" spans="1:6" s="26" customFormat="1" ht="20.25" customHeight="1">
      <c r="A58" s="60">
        <v>423500</v>
      </c>
      <c r="B58" s="61" t="s">
        <v>34</v>
      </c>
      <c r="C58" s="62"/>
      <c r="D58" s="62"/>
      <c r="E58" s="62"/>
      <c r="F58" s="63">
        <f t="shared" si="1"/>
        <v>0</v>
      </c>
    </row>
    <row r="59" spans="1:6" ht="20.25" customHeight="1">
      <c r="A59" s="64">
        <v>423600</v>
      </c>
      <c r="B59" s="65" t="s">
        <v>35</v>
      </c>
      <c r="C59" s="62"/>
      <c r="D59" s="62"/>
      <c r="E59" s="62"/>
      <c r="F59" s="63">
        <f t="shared" si="1"/>
        <v>0</v>
      </c>
    </row>
    <row r="60" spans="1:6" ht="20.25" customHeight="1">
      <c r="A60" s="64">
        <v>423700</v>
      </c>
      <c r="B60" s="65" t="s">
        <v>36</v>
      </c>
      <c r="C60" s="62"/>
      <c r="D60" s="62"/>
      <c r="E60" s="62"/>
      <c r="F60" s="63">
        <f t="shared" si="1"/>
        <v>0</v>
      </c>
    </row>
    <row r="61" spans="1:9" ht="20.25" customHeight="1">
      <c r="A61" s="60">
        <v>423900</v>
      </c>
      <c r="B61" s="61" t="s">
        <v>37</v>
      </c>
      <c r="C61" s="62"/>
      <c r="D61" s="62"/>
      <c r="E61" s="62"/>
      <c r="F61" s="63">
        <f t="shared" si="1"/>
        <v>0</v>
      </c>
      <c r="H61" s="30"/>
      <c r="I61" s="28"/>
    </row>
    <row r="62" spans="1:9" ht="20.25" customHeight="1">
      <c r="A62" s="55">
        <v>424000</v>
      </c>
      <c r="B62" s="56" t="s">
        <v>38</v>
      </c>
      <c r="C62" s="66">
        <f>C63+C64+C65+C66</f>
        <v>0</v>
      </c>
      <c r="D62" s="67">
        <f>D63+D64+D65+D66</f>
        <v>0</v>
      </c>
      <c r="E62" s="67">
        <f>E63+E64+E65+E66</f>
        <v>0</v>
      </c>
      <c r="F62" s="101">
        <f t="shared" si="1"/>
        <v>0</v>
      </c>
      <c r="I62" s="28"/>
    </row>
    <row r="63" spans="1:9" ht="20.25" customHeight="1">
      <c r="A63" s="64">
        <v>424200</v>
      </c>
      <c r="B63" s="65" t="s">
        <v>39</v>
      </c>
      <c r="C63" s="62"/>
      <c r="D63" s="62"/>
      <c r="E63" s="62"/>
      <c r="F63" s="63">
        <f t="shared" si="1"/>
        <v>0</v>
      </c>
      <c r="I63" s="28"/>
    </row>
    <row r="64" spans="1:6" ht="20.25" customHeight="1">
      <c r="A64" s="64">
        <v>424300</v>
      </c>
      <c r="B64" s="65" t="s">
        <v>40</v>
      </c>
      <c r="C64" s="62"/>
      <c r="D64" s="62"/>
      <c r="E64" s="62"/>
      <c r="F64" s="63">
        <f t="shared" si="1"/>
        <v>0</v>
      </c>
    </row>
    <row r="65" spans="1:6" ht="20.25" customHeight="1">
      <c r="A65" s="64">
        <v>424600</v>
      </c>
      <c r="B65" s="65" t="s">
        <v>41</v>
      </c>
      <c r="C65" s="62"/>
      <c r="D65" s="62"/>
      <c r="E65" s="62"/>
      <c r="F65" s="63">
        <f t="shared" si="1"/>
        <v>0</v>
      </c>
    </row>
    <row r="66" spans="1:8" ht="20.25" customHeight="1">
      <c r="A66" s="64">
        <v>424900</v>
      </c>
      <c r="B66" s="65" t="s">
        <v>115</v>
      </c>
      <c r="C66" s="62"/>
      <c r="D66" s="62"/>
      <c r="E66" s="62"/>
      <c r="F66" s="63">
        <f t="shared" si="1"/>
        <v>0</v>
      </c>
      <c r="H66" s="29"/>
    </row>
    <row r="67" spans="1:6" ht="20.25" customHeight="1">
      <c r="A67" s="55">
        <v>425000</v>
      </c>
      <c r="B67" s="56" t="s">
        <v>42</v>
      </c>
      <c r="C67" s="66">
        <f>C68+C69</f>
        <v>0</v>
      </c>
      <c r="D67" s="67">
        <f>D68+D69</f>
        <v>0</v>
      </c>
      <c r="E67" s="67">
        <f>E68+E69</f>
        <v>0</v>
      </c>
      <c r="F67" s="101">
        <f t="shared" si="1"/>
        <v>0</v>
      </c>
    </row>
    <row r="68" spans="1:6" ht="20.25" customHeight="1">
      <c r="A68" s="60">
        <v>425100</v>
      </c>
      <c r="B68" s="61" t="s">
        <v>116</v>
      </c>
      <c r="C68" s="62"/>
      <c r="D68" s="62"/>
      <c r="E68" s="62"/>
      <c r="F68" s="63">
        <f t="shared" si="1"/>
        <v>0</v>
      </c>
    </row>
    <row r="69" spans="1:6" ht="20.25" customHeight="1">
      <c r="A69" s="60">
        <v>425200</v>
      </c>
      <c r="B69" s="61" t="s">
        <v>117</v>
      </c>
      <c r="C69" s="62"/>
      <c r="D69" s="62"/>
      <c r="E69" s="62"/>
      <c r="F69" s="63">
        <f t="shared" si="1"/>
        <v>0</v>
      </c>
    </row>
    <row r="70" spans="1:6" ht="20.25" customHeight="1">
      <c r="A70" s="55">
        <v>426000</v>
      </c>
      <c r="B70" s="56" t="s">
        <v>43</v>
      </c>
      <c r="C70" s="66">
        <f>SUM(C71:C77)</f>
        <v>0</v>
      </c>
      <c r="D70" s="67">
        <f>SUM(D71:D77)</f>
        <v>0</v>
      </c>
      <c r="E70" s="67">
        <f>SUM(E71:E77)</f>
        <v>0</v>
      </c>
      <c r="F70" s="101">
        <f t="shared" si="1"/>
        <v>0</v>
      </c>
    </row>
    <row r="71" spans="1:6" ht="20.25" customHeight="1">
      <c r="A71" s="64">
        <v>426100</v>
      </c>
      <c r="B71" s="65" t="s">
        <v>44</v>
      </c>
      <c r="C71" s="62"/>
      <c r="D71" s="62"/>
      <c r="E71" s="62"/>
      <c r="F71" s="63">
        <f t="shared" si="1"/>
        <v>0</v>
      </c>
    </row>
    <row r="72" spans="1:6" ht="20.25" customHeight="1">
      <c r="A72" s="64">
        <v>426300</v>
      </c>
      <c r="B72" s="65" t="s">
        <v>45</v>
      </c>
      <c r="C72" s="62"/>
      <c r="D72" s="62"/>
      <c r="E72" s="62"/>
      <c r="F72" s="63">
        <f t="shared" si="1"/>
        <v>0</v>
      </c>
    </row>
    <row r="73" spans="1:6" ht="20.25" customHeight="1">
      <c r="A73" s="64">
        <v>426400</v>
      </c>
      <c r="B73" s="65" t="s">
        <v>46</v>
      </c>
      <c r="C73" s="62"/>
      <c r="D73" s="62"/>
      <c r="E73" s="62"/>
      <c r="F73" s="63">
        <f t="shared" si="1"/>
        <v>0</v>
      </c>
    </row>
    <row r="74" spans="1:6" ht="20.25" customHeight="1">
      <c r="A74" s="64">
        <v>426500</v>
      </c>
      <c r="B74" s="65" t="s">
        <v>47</v>
      </c>
      <c r="C74" s="62"/>
      <c r="D74" s="62"/>
      <c r="E74" s="62"/>
      <c r="F74" s="63">
        <f t="shared" si="1"/>
        <v>0</v>
      </c>
    </row>
    <row r="75" spans="1:6" ht="20.25" customHeight="1">
      <c r="A75" s="64">
        <v>426600</v>
      </c>
      <c r="B75" s="65" t="s">
        <v>48</v>
      </c>
      <c r="C75" s="62"/>
      <c r="D75" s="62"/>
      <c r="E75" s="62"/>
      <c r="F75" s="63">
        <f t="shared" si="1"/>
        <v>0</v>
      </c>
    </row>
    <row r="76" spans="1:6" ht="20.25" customHeight="1">
      <c r="A76" s="60">
        <v>426800</v>
      </c>
      <c r="B76" s="61" t="s">
        <v>49</v>
      </c>
      <c r="C76" s="62"/>
      <c r="D76" s="62"/>
      <c r="E76" s="62"/>
      <c r="F76" s="63">
        <f t="shared" si="1"/>
        <v>0</v>
      </c>
    </row>
    <row r="77" spans="1:6" ht="20.25" customHeight="1">
      <c r="A77" s="60">
        <v>426900</v>
      </c>
      <c r="B77" s="61" t="s">
        <v>50</v>
      </c>
      <c r="C77" s="62"/>
      <c r="D77" s="62"/>
      <c r="E77" s="62"/>
      <c r="F77" s="63">
        <f t="shared" si="1"/>
        <v>0</v>
      </c>
    </row>
    <row r="78" spans="1:6" ht="20.25" customHeight="1">
      <c r="A78" s="50">
        <v>430000</v>
      </c>
      <c r="B78" s="51" t="s">
        <v>118</v>
      </c>
      <c r="C78" s="52">
        <f>C79</f>
        <v>0</v>
      </c>
      <c r="D78" s="53">
        <f>D79</f>
        <v>0</v>
      </c>
      <c r="E78" s="53">
        <f>E79</f>
        <v>0</v>
      </c>
      <c r="F78" s="100">
        <f t="shared" si="1"/>
        <v>0</v>
      </c>
    </row>
    <row r="79" spans="1:6" ht="20.25" customHeight="1">
      <c r="A79" s="55">
        <v>431000</v>
      </c>
      <c r="B79" s="56" t="s">
        <v>119</v>
      </c>
      <c r="C79" s="66">
        <f>C80+C81</f>
        <v>0</v>
      </c>
      <c r="D79" s="67">
        <f>D80+D81</f>
        <v>0</v>
      </c>
      <c r="E79" s="67">
        <f>E80+E81</f>
        <v>0</v>
      </c>
      <c r="F79" s="101">
        <f t="shared" si="1"/>
        <v>0</v>
      </c>
    </row>
    <row r="80" spans="1:6" ht="20.25" customHeight="1">
      <c r="A80" s="64">
        <v>431100</v>
      </c>
      <c r="B80" s="65" t="s">
        <v>51</v>
      </c>
      <c r="C80" s="62"/>
      <c r="D80" s="62"/>
      <c r="E80" s="62"/>
      <c r="F80" s="63">
        <f t="shared" si="1"/>
        <v>0</v>
      </c>
    </row>
    <row r="81" spans="1:6" ht="20.25" customHeight="1">
      <c r="A81" s="64">
        <v>431200</v>
      </c>
      <c r="B81" s="65" t="s">
        <v>52</v>
      </c>
      <c r="C81" s="62"/>
      <c r="D81" s="62"/>
      <c r="E81" s="62"/>
      <c r="F81" s="63">
        <f t="shared" si="1"/>
        <v>0</v>
      </c>
    </row>
    <row r="82" spans="1:6" ht="20.25" customHeight="1">
      <c r="A82" s="68">
        <v>440000</v>
      </c>
      <c r="B82" s="69" t="s">
        <v>120</v>
      </c>
      <c r="C82" s="70">
        <f>C83</f>
        <v>0</v>
      </c>
      <c r="D82" s="70">
        <f>D83</f>
        <v>0</v>
      </c>
      <c r="E82" s="70">
        <f>E83</f>
        <v>0</v>
      </c>
      <c r="F82" s="100">
        <f t="shared" si="1"/>
        <v>0</v>
      </c>
    </row>
    <row r="83" spans="1:61" ht="20.25" customHeight="1">
      <c r="A83" s="71">
        <v>441000</v>
      </c>
      <c r="B83" s="72" t="s">
        <v>121</v>
      </c>
      <c r="C83" s="73">
        <f>SUM(C84+C85+C86+C87+C87+C888)</f>
        <v>0</v>
      </c>
      <c r="D83" s="73">
        <f>SUM(D84+D85+D86+D87+D87+D888)</f>
        <v>0</v>
      </c>
      <c r="E83" s="73">
        <f>SUM(E84+E85+E86+E87+E87+E888)</f>
        <v>0</v>
      </c>
      <c r="F83" s="101">
        <f t="shared" si="1"/>
        <v>0</v>
      </c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</row>
    <row r="84" spans="1:61" ht="20.25" customHeight="1">
      <c r="A84" s="74">
        <v>441100</v>
      </c>
      <c r="B84" s="75" t="s">
        <v>53</v>
      </c>
      <c r="C84" s="62"/>
      <c r="D84" s="62"/>
      <c r="E84" s="62"/>
      <c r="F84" s="63">
        <f aca="true" t="shared" si="3" ref="F84:F97">C84+D84+E84</f>
        <v>0</v>
      </c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</row>
    <row r="85" spans="1:61" ht="20.25" customHeight="1">
      <c r="A85" s="76">
        <v>441400</v>
      </c>
      <c r="B85" s="77" t="s">
        <v>122</v>
      </c>
      <c r="C85" s="62"/>
      <c r="D85" s="62"/>
      <c r="E85" s="62"/>
      <c r="F85" s="63">
        <f t="shared" si="3"/>
        <v>0</v>
      </c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</row>
    <row r="86" spans="1:61" ht="20.25" customHeight="1">
      <c r="A86" s="78">
        <v>444100</v>
      </c>
      <c r="B86" s="77" t="s">
        <v>54</v>
      </c>
      <c r="C86" s="62"/>
      <c r="D86" s="62"/>
      <c r="E86" s="62"/>
      <c r="F86" s="63">
        <f t="shared" si="3"/>
        <v>0</v>
      </c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</row>
    <row r="87" spans="1:61" ht="20.25" customHeight="1">
      <c r="A87" s="78">
        <v>444200</v>
      </c>
      <c r="B87" s="77" t="s">
        <v>55</v>
      </c>
      <c r="C87" s="62"/>
      <c r="D87" s="62"/>
      <c r="E87" s="62"/>
      <c r="F87" s="63">
        <f t="shared" si="3"/>
        <v>0</v>
      </c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</row>
    <row r="88" spans="1:61" s="32" customFormat="1" ht="20.25" customHeight="1">
      <c r="A88" s="76">
        <v>444300</v>
      </c>
      <c r="B88" s="79" t="s">
        <v>123</v>
      </c>
      <c r="C88" s="62"/>
      <c r="D88" s="62"/>
      <c r="E88" s="62"/>
      <c r="F88" s="63">
        <f t="shared" si="3"/>
        <v>0</v>
      </c>
      <c r="G88" s="24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</row>
    <row r="89" spans="1:6" ht="20.25" customHeight="1">
      <c r="A89" s="102">
        <v>460000</v>
      </c>
      <c r="B89" s="103" t="s">
        <v>148</v>
      </c>
      <c r="C89" s="104">
        <f>C90</f>
        <v>0</v>
      </c>
      <c r="D89" s="105">
        <f>D90</f>
        <v>0</v>
      </c>
      <c r="E89" s="105">
        <f>E90</f>
        <v>0</v>
      </c>
      <c r="F89" s="106">
        <f>SUM(C89:E89)</f>
        <v>0</v>
      </c>
    </row>
    <row r="90" spans="1:61" ht="20.25" customHeight="1">
      <c r="A90" s="107">
        <v>465112</v>
      </c>
      <c r="B90" s="108" t="s">
        <v>149</v>
      </c>
      <c r="C90" s="109"/>
      <c r="D90" s="110"/>
      <c r="E90" s="111"/>
      <c r="F90" s="112">
        <f>SUM(C90:E90)</f>
        <v>0</v>
      </c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</row>
    <row r="91" spans="1:61" ht="20.25" customHeight="1">
      <c r="A91" s="50">
        <v>480000</v>
      </c>
      <c r="B91" s="51" t="s">
        <v>56</v>
      </c>
      <c r="C91" s="52">
        <f>SUM(C92+C94+C97+C99)</f>
        <v>0</v>
      </c>
      <c r="D91" s="53">
        <f>SUM(D92+D94+D97+D99)</f>
        <v>0</v>
      </c>
      <c r="E91" s="53">
        <f>SUM(E92+E94+E97+E99)</f>
        <v>0</v>
      </c>
      <c r="F91" s="100">
        <f t="shared" si="3"/>
        <v>0</v>
      </c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</row>
    <row r="92" spans="1:6" ht="20.25" customHeight="1">
      <c r="A92" s="80">
        <v>481000</v>
      </c>
      <c r="B92" s="81" t="s">
        <v>57</v>
      </c>
      <c r="C92" s="82">
        <f>C93</f>
        <v>0</v>
      </c>
      <c r="D92" s="83">
        <f>D93</f>
        <v>0</v>
      </c>
      <c r="E92" s="83">
        <f>E93</f>
        <v>0</v>
      </c>
      <c r="F92" s="101">
        <f t="shared" si="3"/>
        <v>0</v>
      </c>
    </row>
    <row r="93" spans="1:6" ht="20.25" customHeight="1">
      <c r="A93" s="60">
        <v>481900</v>
      </c>
      <c r="B93" s="61" t="s">
        <v>58</v>
      </c>
      <c r="C93" s="62"/>
      <c r="D93" s="62"/>
      <c r="E93" s="62"/>
      <c r="F93" s="63">
        <f t="shared" si="3"/>
        <v>0</v>
      </c>
    </row>
    <row r="94" spans="1:6" ht="20.25" customHeight="1">
      <c r="A94" s="55">
        <v>482000</v>
      </c>
      <c r="B94" s="56" t="s">
        <v>124</v>
      </c>
      <c r="C94" s="66">
        <f>C95+C96</f>
        <v>0</v>
      </c>
      <c r="D94" s="67">
        <f>D95+D96</f>
        <v>0</v>
      </c>
      <c r="E94" s="67">
        <f>E95+E96</f>
        <v>0</v>
      </c>
      <c r="F94" s="101">
        <f t="shared" si="3"/>
        <v>0</v>
      </c>
    </row>
    <row r="95" spans="1:6" ht="20.25" customHeight="1">
      <c r="A95" s="64">
        <v>482100</v>
      </c>
      <c r="B95" s="65" t="s">
        <v>59</v>
      </c>
      <c r="C95" s="62"/>
      <c r="D95" s="62"/>
      <c r="E95" s="62"/>
      <c r="F95" s="63">
        <f t="shared" si="3"/>
        <v>0</v>
      </c>
    </row>
    <row r="96" spans="1:61" ht="20.25" customHeight="1">
      <c r="A96" s="64">
        <v>482200</v>
      </c>
      <c r="B96" s="65" t="s">
        <v>60</v>
      </c>
      <c r="C96" s="62"/>
      <c r="D96" s="62"/>
      <c r="E96" s="62"/>
      <c r="F96" s="63">
        <f t="shared" si="3"/>
        <v>0</v>
      </c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</row>
    <row r="97" spans="1:61" ht="31.5" customHeight="1">
      <c r="A97" s="55">
        <v>483000</v>
      </c>
      <c r="B97" s="56" t="s">
        <v>125</v>
      </c>
      <c r="C97" s="66">
        <f>C98</f>
        <v>0</v>
      </c>
      <c r="D97" s="67">
        <f>D98</f>
        <v>0</v>
      </c>
      <c r="E97" s="67">
        <f>E98</f>
        <v>0</v>
      </c>
      <c r="F97" s="101">
        <f t="shared" si="3"/>
        <v>0</v>
      </c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</row>
    <row r="98" spans="1:61" ht="20.25" customHeight="1">
      <c r="A98" s="64">
        <v>483100</v>
      </c>
      <c r="B98" s="65" t="s">
        <v>126</v>
      </c>
      <c r="C98" s="62"/>
      <c r="D98" s="62"/>
      <c r="E98" s="62"/>
      <c r="F98" s="63">
        <f aca="true" t="shared" si="4" ref="F98:F105">C98+D98+E98</f>
        <v>0</v>
      </c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</row>
    <row r="99" spans="1:6" ht="20.25" customHeight="1">
      <c r="A99" s="55">
        <v>485000</v>
      </c>
      <c r="B99" s="99" t="s">
        <v>127</v>
      </c>
      <c r="C99" s="66">
        <f>C100</f>
        <v>0</v>
      </c>
      <c r="D99" s="67">
        <f>D100</f>
        <v>0</v>
      </c>
      <c r="E99" s="67">
        <f>E100</f>
        <v>0</v>
      </c>
      <c r="F99" s="101">
        <f t="shared" si="4"/>
        <v>0</v>
      </c>
    </row>
    <row r="100" spans="1:6" ht="20.25" customHeight="1">
      <c r="A100" s="64">
        <v>485100</v>
      </c>
      <c r="B100" s="65" t="s">
        <v>128</v>
      </c>
      <c r="C100" s="62"/>
      <c r="D100" s="62"/>
      <c r="E100" s="62"/>
      <c r="F100" s="63">
        <f t="shared" si="4"/>
        <v>0</v>
      </c>
    </row>
    <row r="101" spans="1:6" ht="20.25" customHeight="1">
      <c r="A101" s="84">
        <v>500000</v>
      </c>
      <c r="B101" s="85" t="s">
        <v>97</v>
      </c>
      <c r="C101" s="86">
        <f>SUM(C102+C113)</f>
        <v>0</v>
      </c>
      <c r="D101" s="87">
        <f>SUM(D102+D113)</f>
        <v>0</v>
      </c>
      <c r="E101" s="87">
        <f>SUM(E102+E113)</f>
        <v>0</v>
      </c>
      <c r="F101" s="49">
        <f t="shared" si="4"/>
        <v>0</v>
      </c>
    </row>
    <row r="102" spans="1:6" ht="20.25" customHeight="1">
      <c r="A102" s="50">
        <v>510000</v>
      </c>
      <c r="B102" s="51" t="s">
        <v>61</v>
      </c>
      <c r="C102" s="52">
        <f>SUM(C103+C106+C111)</f>
        <v>0</v>
      </c>
      <c r="D102" s="53">
        <f>SUM(D103+D106+D111)</f>
        <v>0</v>
      </c>
      <c r="E102" s="53">
        <f>SUM(E103+E106+E111)</f>
        <v>0</v>
      </c>
      <c r="F102" s="100">
        <f t="shared" si="4"/>
        <v>0</v>
      </c>
    </row>
    <row r="103" spans="1:6" ht="20.25" customHeight="1">
      <c r="A103" s="55">
        <v>511000</v>
      </c>
      <c r="B103" s="56" t="s">
        <v>62</v>
      </c>
      <c r="C103" s="66">
        <f>C104+C105</f>
        <v>0</v>
      </c>
      <c r="D103" s="67">
        <f>D104+D105</f>
        <v>0</v>
      </c>
      <c r="E103" s="67">
        <f>E104+E105</f>
        <v>0</v>
      </c>
      <c r="F103" s="101">
        <f t="shared" si="4"/>
        <v>0</v>
      </c>
    </row>
    <row r="104" spans="1:6" ht="20.25" customHeight="1">
      <c r="A104" s="64">
        <v>511300</v>
      </c>
      <c r="B104" s="65" t="s">
        <v>63</v>
      </c>
      <c r="C104" s="62"/>
      <c r="D104" s="62"/>
      <c r="E104" s="62"/>
      <c r="F104" s="63">
        <f t="shared" si="4"/>
        <v>0</v>
      </c>
    </row>
    <row r="105" spans="1:6" ht="20.25" customHeight="1">
      <c r="A105" s="64">
        <v>511400</v>
      </c>
      <c r="B105" s="65" t="s">
        <v>98</v>
      </c>
      <c r="C105" s="62"/>
      <c r="D105" s="62"/>
      <c r="E105" s="62"/>
      <c r="F105" s="63">
        <f t="shared" si="4"/>
        <v>0</v>
      </c>
    </row>
    <row r="106" spans="1:6" ht="20.25" customHeight="1">
      <c r="A106" s="55">
        <v>512000</v>
      </c>
      <c r="B106" s="56" t="s">
        <v>64</v>
      </c>
      <c r="C106" s="66">
        <f>SUM(C107:C110)</f>
        <v>0</v>
      </c>
      <c r="D106" s="67">
        <f>SUM(D107:D110)</f>
        <v>0</v>
      </c>
      <c r="E106" s="67">
        <f>SUM(E107:E110)</f>
        <v>0</v>
      </c>
      <c r="F106" s="101">
        <f aca="true" t="shared" si="5" ref="F106:F111">C106+D106+E106</f>
        <v>0</v>
      </c>
    </row>
    <row r="107" spans="1:61" ht="20.25" customHeight="1">
      <c r="A107" s="60">
        <v>512200</v>
      </c>
      <c r="B107" s="61" t="s">
        <v>65</v>
      </c>
      <c r="C107" s="62"/>
      <c r="D107" s="62"/>
      <c r="E107" s="62"/>
      <c r="F107" s="63">
        <f t="shared" si="5"/>
        <v>0</v>
      </c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</row>
    <row r="108" spans="1:6" ht="20.25" customHeight="1">
      <c r="A108" s="64">
        <v>512600</v>
      </c>
      <c r="B108" s="65" t="s">
        <v>99</v>
      </c>
      <c r="C108" s="62"/>
      <c r="D108" s="62"/>
      <c r="E108" s="62"/>
      <c r="F108" s="63">
        <f t="shared" si="5"/>
        <v>0</v>
      </c>
    </row>
    <row r="109" spans="1:6" ht="20.25" customHeight="1">
      <c r="A109" s="64">
        <v>512800</v>
      </c>
      <c r="B109" s="65" t="s">
        <v>66</v>
      </c>
      <c r="C109" s="62"/>
      <c r="D109" s="62"/>
      <c r="E109" s="62"/>
      <c r="F109" s="63">
        <f t="shared" si="5"/>
        <v>0</v>
      </c>
    </row>
    <row r="110" spans="1:6" ht="20.25" customHeight="1">
      <c r="A110" s="64">
        <v>512900</v>
      </c>
      <c r="B110" s="65" t="s">
        <v>100</v>
      </c>
      <c r="C110" s="62"/>
      <c r="D110" s="62"/>
      <c r="E110" s="62"/>
      <c r="F110" s="63">
        <f t="shared" si="5"/>
        <v>0</v>
      </c>
    </row>
    <row r="111" spans="1:6" ht="20.25" customHeight="1">
      <c r="A111" s="55">
        <v>515000</v>
      </c>
      <c r="B111" s="56" t="s">
        <v>67</v>
      </c>
      <c r="C111" s="66">
        <f>C112</f>
        <v>0</v>
      </c>
      <c r="D111" s="67">
        <f>D112</f>
        <v>0</v>
      </c>
      <c r="E111" s="67">
        <f>E112</f>
        <v>0</v>
      </c>
      <c r="F111" s="101">
        <f t="shared" si="5"/>
        <v>0</v>
      </c>
    </row>
    <row r="112" spans="1:6" ht="20.25" customHeight="1">
      <c r="A112" s="64">
        <v>515100</v>
      </c>
      <c r="B112" s="65" t="s">
        <v>68</v>
      </c>
      <c r="C112" s="62"/>
      <c r="D112" s="62"/>
      <c r="E112" s="62"/>
      <c r="F112" s="63">
        <f>C112+D112+E112</f>
        <v>0</v>
      </c>
    </row>
    <row r="113" spans="1:6" ht="20.25" customHeight="1">
      <c r="A113" s="50">
        <v>520000</v>
      </c>
      <c r="B113" s="51" t="s">
        <v>69</v>
      </c>
      <c r="C113" s="52">
        <f aca="true" t="shared" si="6" ref="C113:E114">SUM(C114)</f>
        <v>0</v>
      </c>
      <c r="D113" s="53">
        <f t="shared" si="6"/>
        <v>0</v>
      </c>
      <c r="E113" s="53">
        <f t="shared" si="6"/>
        <v>0</v>
      </c>
      <c r="F113" s="100">
        <f>C113+D113+E113</f>
        <v>0</v>
      </c>
    </row>
    <row r="114" spans="1:6" ht="20.25" customHeight="1">
      <c r="A114" s="55">
        <v>523000</v>
      </c>
      <c r="B114" s="56" t="s">
        <v>70</v>
      </c>
      <c r="C114" s="66">
        <f t="shared" si="6"/>
        <v>0</v>
      </c>
      <c r="D114" s="67">
        <f t="shared" si="6"/>
        <v>0</v>
      </c>
      <c r="E114" s="67">
        <f t="shared" si="6"/>
        <v>0</v>
      </c>
      <c r="F114" s="101">
        <f>C114+D114+E114</f>
        <v>0</v>
      </c>
    </row>
    <row r="115" spans="1:6" ht="20.25" customHeight="1" thickBot="1">
      <c r="A115" s="88">
        <v>523100</v>
      </c>
      <c r="B115" s="89" t="s">
        <v>71</v>
      </c>
      <c r="C115" s="62"/>
      <c r="D115" s="62"/>
      <c r="E115" s="62"/>
      <c r="F115" s="63">
        <f>C115+D115+E115</f>
        <v>0</v>
      </c>
    </row>
    <row r="116" spans="1:6" ht="20.25" customHeight="1" thickBot="1">
      <c r="A116" s="90" t="s">
        <v>72</v>
      </c>
      <c r="B116" s="91" t="s">
        <v>73</v>
      </c>
      <c r="C116" s="92">
        <f>C12+C101</f>
        <v>0</v>
      </c>
      <c r="D116" s="93">
        <f>D12+D101</f>
        <v>0</v>
      </c>
      <c r="E116" s="94">
        <f>E12+E101</f>
        <v>0</v>
      </c>
      <c r="F116" s="95">
        <f>SUM(C116:E116)</f>
        <v>0</v>
      </c>
    </row>
    <row r="118" spans="3:5" ht="20.25" customHeight="1">
      <c r="C118" s="33"/>
      <c r="D118" s="33"/>
      <c r="E118" s="33"/>
    </row>
    <row r="119" spans="3:5" ht="20.25" customHeight="1">
      <c r="C119" s="33"/>
      <c r="D119" s="96"/>
      <c r="E119" s="33"/>
    </row>
    <row r="120" spans="3:5" ht="20.25" customHeight="1">
      <c r="C120" s="33"/>
      <c r="D120" s="96"/>
      <c r="E120" s="33"/>
    </row>
    <row r="121" spans="3:5" ht="20.25" customHeight="1">
      <c r="C121" s="35"/>
      <c r="D121" s="36"/>
      <c r="E121" s="33"/>
    </row>
    <row r="122" spans="3:6" s="37" customFormat="1" ht="20.25" customHeight="1">
      <c r="C122" s="97"/>
      <c r="D122" s="38"/>
      <c r="F122" s="34"/>
    </row>
    <row r="123" spans="3:6" s="37" customFormat="1" ht="20.25" customHeight="1">
      <c r="C123" s="98"/>
      <c r="D123" s="39"/>
      <c r="F123" s="34"/>
    </row>
  </sheetData>
  <sheetProtection/>
  <mergeCells count="5">
    <mergeCell ref="A10:B11"/>
    <mergeCell ref="D10:D11"/>
    <mergeCell ref="E10:E11"/>
    <mergeCell ref="F10:F11"/>
    <mergeCell ref="C10:C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8" r:id="rId1"/>
  <rowBreaks count="2" manualBreakCount="2">
    <brk id="48" max="255" man="1"/>
    <brk id="9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BI123"/>
  <sheetViews>
    <sheetView zoomScalePageLayoutView="0" workbookViewId="0" topLeftCell="A106">
      <selection activeCell="D61" sqref="D61"/>
    </sheetView>
  </sheetViews>
  <sheetFormatPr defaultColWidth="9.28125" defaultRowHeight="15"/>
  <cols>
    <col min="1" max="1" width="8.57421875" style="24" customWidth="1"/>
    <col min="2" max="2" width="52.28125" style="24" customWidth="1"/>
    <col min="3" max="3" width="10.7109375" style="24" customWidth="1"/>
    <col min="4" max="4" width="11.7109375" style="24" bestFit="1" customWidth="1"/>
    <col min="5" max="5" width="15.57421875" style="24" customWidth="1"/>
    <col min="6" max="6" width="14.7109375" style="34" customWidth="1"/>
    <col min="7" max="7" width="12.7109375" style="24" customWidth="1"/>
    <col min="8" max="9" width="12.7109375" style="24" bestFit="1" customWidth="1"/>
    <col min="10" max="16384" width="9.28125" style="24" customWidth="1"/>
  </cols>
  <sheetData>
    <row r="2" spans="1:61" ht="13.5">
      <c r="A2" s="40"/>
      <c r="B2" s="40" t="s">
        <v>150</v>
      </c>
      <c r="C2" s="40"/>
      <c r="D2" s="40" t="s">
        <v>89</v>
      </c>
      <c r="E2" s="40"/>
      <c r="F2" s="41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</row>
    <row r="3" spans="1:6" ht="13.5">
      <c r="A3" s="42"/>
      <c r="B3" s="42"/>
      <c r="C3" s="42"/>
      <c r="D3" s="42"/>
      <c r="E3" s="42"/>
      <c r="F3" s="43"/>
    </row>
    <row r="4" spans="1:6" ht="13.5">
      <c r="A4" s="42"/>
      <c r="B4" s="44" t="s">
        <v>93</v>
      </c>
      <c r="C4" s="40"/>
      <c r="D4" s="42"/>
      <c r="E4" s="42"/>
      <c r="F4" s="43"/>
    </row>
    <row r="5" spans="1:6" ht="13.5">
      <c r="A5" s="42"/>
      <c r="B5" s="44"/>
      <c r="C5" s="40"/>
      <c r="D5" s="42"/>
      <c r="E5" s="42"/>
      <c r="F5" s="43"/>
    </row>
    <row r="6" spans="1:6" ht="13.5">
      <c r="A6" s="42"/>
      <c r="B6" s="44"/>
      <c r="C6" s="40"/>
      <c r="D6" s="42"/>
      <c r="E6" s="42"/>
      <c r="F6" s="43"/>
    </row>
    <row r="7" spans="1:6" ht="13.5">
      <c r="A7" s="42"/>
      <c r="B7" s="44"/>
      <c r="C7" s="40"/>
      <c r="D7" s="42"/>
      <c r="E7" s="42"/>
      <c r="F7" s="43"/>
    </row>
    <row r="8" spans="1:6" ht="13.5">
      <c r="A8" s="42"/>
      <c r="B8" s="44"/>
      <c r="C8" s="40"/>
      <c r="D8" s="42"/>
      <c r="E8" s="42"/>
      <c r="F8" s="43"/>
    </row>
    <row r="9" spans="1:6" ht="14.25" thickBot="1">
      <c r="A9" s="42"/>
      <c r="B9" s="40"/>
      <c r="C9" s="42"/>
      <c r="D9" s="42"/>
      <c r="E9" s="45"/>
      <c r="F9" s="43"/>
    </row>
    <row r="10" spans="1:6" ht="27.75" customHeight="1" thickBot="1">
      <c r="A10" s="119" t="s">
        <v>1</v>
      </c>
      <c r="B10" s="120"/>
      <c r="C10" s="123" t="s">
        <v>136</v>
      </c>
      <c r="D10" s="125" t="s">
        <v>90</v>
      </c>
      <c r="E10" s="115" t="s">
        <v>91</v>
      </c>
      <c r="F10" s="117" t="s">
        <v>145</v>
      </c>
    </row>
    <row r="11" spans="1:6" ht="14.25" thickBot="1">
      <c r="A11" s="121"/>
      <c r="B11" s="122"/>
      <c r="C11" s="124"/>
      <c r="D11" s="126"/>
      <c r="E11" s="116"/>
      <c r="F11" s="118"/>
    </row>
    <row r="12" spans="1:6" ht="13.5">
      <c r="A12" s="46">
        <v>400000</v>
      </c>
      <c r="B12" s="47" t="s">
        <v>4</v>
      </c>
      <c r="C12" s="48">
        <f>SUM(C13+C30+C78+C82+C89+C91)</f>
        <v>0</v>
      </c>
      <c r="D12" s="48">
        <f>SUM(D13+D30+D78+D82+D89+D91)</f>
        <v>40000</v>
      </c>
      <c r="E12" s="48">
        <f>SUM(E13+E30+E78+E82+E89+E91)</f>
        <v>0</v>
      </c>
      <c r="F12" s="49">
        <f aca="true" t="shared" si="0" ref="F12:F19">SUM(C12+D12+E12)</f>
        <v>40000</v>
      </c>
    </row>
    <row r="13" spans="1:6" ht="13.5">
      <c r="A13" s="50">
        <v>410000</v>
      </c>
      <c r="B13" s="51" t="s">
        <v>5</v>
      </c>
      <c r="C13" s="52">
        <f>SUM(C14+C16+C20+C22+C26+C28)</f>
        <v>0</v>
      </c>
      <c r="D13" s="53">
        <f>SUM(D14+D16+D20+D22+D26+D28)</f>
        <v>0</v>
      </c>
      <c r="E13" s="53">
        <f>SUM(E14+E16+E20+E22+E26+E28)</f>
        <v>0</v>
      </c>
      <c r="F13" s="54">
        <f t="shared" si="0"/>
        <v>0</v>
      </c>
    </row>
    <row r="14" spans="1:6" ht="13.5">
      <c r="A14" s="55">
        <v>411000</v>
      </c>
      <c r="B14" s="56" t="s">
        <v>6</v>
      </c>
      <c r="C14" s="57">
        <f>C15</f>
        <v>0</v>
      </c>
      <c r="D14" s="58">
        <f>D15</f>
        <v>0</v>
      </c>
      <c r="E14" s="58">
        <f>E15</f>
        <v>0</v>
      </c>
      <c r="F14" s="59">
        <f t="shared" si="0"/>
        <v>0</v>
      </c>
    </row>
    <row r="15" spans="1:9" s="26" customFormat="1" ht="13.5">
      <c r="A15" s="60">
        <v>411100</v>
      </c>
      <c r="B15" s="61" t="s">
        <v>101</v>
      </c>
      <c r="C15" s="62"/>
      <c r="D15" s="62"/>
      <c r="E15" s="62"/>
      <c r="F15" s="63">
        <f t="shared" si="0"/>
        <v>0</v>
      </c>
      <c r="H15" s="27"/>
      <c r="I15" s="27"/>
    </row>
    <row r="16" spans="1:6" ht="13.5">
      <c r="A16" s="55">
        <v>412000</v>
      </c>
      <c r="B16" s="56" t="s">
        <v>132</v>
      </c>
      <c r="C16" s="57">
        <f>C17+C18+C19</f>
        <v>0</v>
      </c>
      <c r="D16" s="58">
        <f>D17+D18+D19</f>
        <v>0</v>
      </c>
      <c r="E16" s="58">
        <f>E17+E18+E19</f>
        <v>0</v>
      </c>
      <c r="F16" s="101">
        <f t="shared" si="0"/>
        <v>0</v>
      </c>
    </row>
    <row r="17" spans="1:6" ht="13.5">
      <c r="A17" s="60">
        <v>412100</v>
      </c>
      <c r="B17" s="61" t="s">
        <v>7</v>
      </c>
      <c r="C17" s="62"/>
      <c r="D17" s="62"/>
      <c r="E17" s="62"/>
      <c r="F17" s="63">
        <f t="shared" si="0"/>
        <v>0</v>
      </c>
    </row>
    <row r="18" spans="1:8" ht="13.5">
      <c r="A18" s="60">
        <v>412200</v>
      </c>
      <c r="B18" s="61" t="s">
        <v>8</v>
      </c>
      <c r="C18" s="62"/>
      <c r="D18" s="62"/>
      <c r="E18" s="62"/>
      <c r="F18" s="63">
        <f t="shared" si="0"/>
        <v>0</v>
      </c>
      <c r="H18" s="28"/>
    </row>
    <row r="19" spans="1:6" ht="13.5">
      <c r="A19" s="60">
        <v>412300</v>
      </c>
      <c r="B19" s="61" t="s">
        <v>9</v>
      </c>
      <c r="C19" s="62"/>
      <c r="D19" s="62"/>
      <c r="E19" s="62"/>
      <c r="F19" s="63">
        <f t="shared" si="0"/>
        <v>0</v>
      </c>
    </row>
    <row r="20" spans="1:6" ht="13.5">
      <c r="A20" s="55">
        <v>413000</v>
      </c>
      <c r="B20" s="56" t="s">
        <v>10</v>
      </c>
      <c r="C20" s="57">
        <f>C21</f>
        <v>0</v>
      </c>
      <c r="D20" s="58">
        <f>D21</f>
        <v>0</v>
      </c>
      <c r="E20" s="58">
        <f>E21</f>
        <v>0</v>
      </c>
      <c r="F20" s="101">
        <f aca="true" t="shared" si="1" ref="F20:F83">C20+D20+E20</f>
        <v>0</v>
      </c>
    </row>
    <row r="21" spans="1:8" ht="13.5">
      <c r="A21" s="60">
        <v>413100</v>
      </c>
      <c r="B21" s="61" t="s">
        <v>11</v>
      </c>
      <c r="C21" s="62"/>
      <c r="D21" s="62"/>
      <c r="E21" s="62"/>
      <c r="F21" s="63">
        <f t="shared" si="1"/>
        <v>0</v>
      </c>
      <c r="H21" s="29"/>
    </row>
    <row r="22" spans="1:6" ht="13.5">
      <c r="A22" s="55">
        <v>414000</v>
      </c>
      <c r="B22" s="56" t="s">
        <v>12</v>
      </c>
      <c r="C22" s="57">
        <f>C23+C24+C25</f>
        <v>0</v>
      </c>
      <c r="D22" s="58">
        <f>D23+D24+D25</f>
        <v>0</v>
      </c>
      <c r="E22" s="58">
        <f>E23+E24+E25</f>
        <v>0</v>
      </c>
      <c r="F22" s="101">
        <f t="shared" si="1"/>
        <v>0</v>
      </c>
    </row>
    <row r="23" spans="1:6" ht="13.5">
      <c r="A23" s="64">
        <v>414100</v>
      </c>
      <c r="B23" s="65" t="s">
        <v>102</v>
      </c>
      <c r="C23" s="62"/>
      <c r="D23" s="62"/>
      <c r="E23" s="62"/>
      <c r="F23" s="63">
        <f t="shared" si="1"/>
        <v>0</v>
      </c>
    </row>
    <row r="24" spans="1:6" ht="13.5">
      <c r="A24" s="60">
        <v>414300</v>
      </c>
      <c r="B24" s="61" t="s">
        <v>13</v>
      </c>
      <c r="C24" s="62"/>
      <c r="D24" s="62"/>
      <c r="E24" s="62"/>
      <c r="F24" s="63">
        <f t="shared" si="1"/>
        <v>0</v>
      </c>
    </row>
    <row r="25" spans="1:6" ht="13.5">
      <c r="A25" s="64">
        <v>414400</v>
      </c>
      <c r="B25" s="65" t="s">
        <v>103</v>
      </c>
      <c r="C25" s="62"/>
      <c r="D25" s="62"/>
      <c r="E25" s="62"/>
      <c r="F25" s="63">
        <f t="shared" si="1"/>
        <v>0</v>
      </c>
    </row>
    <row r="26" spans="1:6" ht="13.5">
      <c r="A26" s="55">
        <v>415000</v>
      </c>
      <c r="B26" s="56" t="s">
        <v>104</v>
      </c>
      <c r="C26" s="57">
        <f>C27</f>
        <v>0</v>
      </c>
      <c r="D26" s="58">
        <f>D27</f>
        <v>0</v>
      </c>
      <c r="E26" s="58">
        <f>E27</f>
        <v>0</v>
      </c>
      <c r="F26" s="101">
        <f t="shared" si="1"/>
        <v>0</v>
      </c>
    </row>
    <row r="27" spans="1:6" ht="13.5">
      <c r="A27" s="64">
        <v>415100</v>
      </c>
      <c r="B27" s="65" t="s">
        <v>105</v>
      </c>
      <c r="C27" s="62"/>
      <c r="D27" s="62"/>
      <c r="E27" s="62"/>
      <c r="F27" s="63">
        <f t="shared" si="1"/>
        <v>0</v>
      </c>
    </row>
    <row r="28" spans="1:6" ht="13.5">
      <c r="A28" s="55">
        <v>416000</v>
      </c>
      <c r="B28" s="56" t="s">
        <v>106</v>
      </c>
      <c r="C28" s="66">
        <f>C29</f>
        <v>0</v>
      </c>
      <c r="D28" s="67">
        <f>D29</f>
        <v>0</v>
      </c>
      <c r="E28" s="67">
        <f>E29</f>
        <v>0</v>
      </c>
      <c r="F28" s="101">
        <f t="shared" si="1"/>
        <v>0</v>
      </c>
    </row>
    <row r="29" spans="1:8" ht="13.5">
      <c r="A29" s="60">
        <v>416100</v>
      </c>
      <c r="B29" s="61" t="s">
        <v>107</v>
      </c>
      <c r="C29" s="62"/>
      <c r="D29" s="62"/>
      <c r="E29" s="62"/>
      <c r="F29" s="63">
        <f t="shared" si="1"/>
        <v>0</v>
      </c>
      <c r="H29" s="29"/>
    </row>
    <row r="30" spans="1:6" ht="13.5">
      <c r="A30" s="50">
        <v>420000</v>
      </c>
      <c r="B30" s="51" t="s">
        <v>14</v>
      </c>
      <c r="C30" s="52">
        <f>SUM(C31+C48+C53+C62+C67+C70)</f>
        <v>0</v>
      </c>
      <c r="D30" s="53">
        <f>SUM(D31+D48+D53+D62+D67+D70)</f>
        <v>40000</v>
      </c>
      <c r="E30" s="53">
        <f>SUM(E31+E48+E53+E62+E67+E70)</f>
        <v>0</v>
      </c>
      <c r="F30" s="100">
        <f t="shared" si="1"/>
        <v>40000</v>
      </c>
    </row>
    <row r="31" spans="1:6" ht="13.5">
      <c r="A31" s="55">
        <v>421000</v>
      </c>
      <c r="B31" s="56" t="s">
        <v>15</v>
      </c>
      <c r="C31" s="66">
        <f>SUM(C32:C47)</f>
        <v>0</v>
      </c>
      <c r="D31" s="67">
        <f>SUM(D32:D47)</f>
        <v>0</v>
      </c>
      <c r="E31" s="67">
        <f>SUM(E32:E47)</f>
        <v>0</v>
      </c>
      <c r="F31" s="101">
        <f t="shared" si="1"/>
        <v>0</v>
      </c>
    </row>
    <row r="32" spans="1:6" ht="13.5">
      <c r="A32" s="64">
        <v>421100</v>
      </c>
      <c r="B32" s="65" t="s">
        <v>16</v>
      </c>
      <c r="C32" s="62"/>
      <c r="D32" s="62"/>
      <c r="E32" s="62"/>
      <c r="F32" s="63">
        <f aca="true" t="shared" si="2" ref="F32:F47">C32+D32+E32</f>
        <v>0</v>
      </c>
    </row>
    <row r="33" spans="1:6" ht="13.5">
      <c r="A33" s="64">
        <v>421200</v>
      </c>
      <c r="B33" s="65" t="s">
        <v>108</v>
      </c>
      <c r="C33" s="62"/>
      <c r="D33" s="62"/>
      <c r="E33" s="62"/>
      <c r="F33" s="63">
        <f t="shared" si="2"/>
        <v>0</v>
      </c>
    </row>
    <row r="34" spans="1:6" ht="13.5">
      <c r="A34" s="64">
        <v>421221</v>
      </c>
      <c r="B34" s="65" t="s">
        <v>17</v>
      </c>
      <c r="C34" s="62"/>
      <c r="D34" s="62"/>
      <c r="E34" s="62"/>
      <c r="F34" s="63">
        <f t="shared" si="2"/>
        <v>0</v>
      </c>
    </row>
    <row r="35" spans="1:6" ht="13.5">
      <c r="A35" s="64">
        <v>421222</v>
      </c>
      <c r="B35" s="65" t="s">
        <v>18</v>
      </c>
      <c r="C35" s="62"/>
      <c r="D35" s="62"/>
      <c r="E35" s="62"/>
      <c r="F35" s="63">
        <f t="shared" si="2"/>
        <v>0</v>
      </c>
    </row>
    <row r="36" spans="1:6" ht="13.5">
      <c r="A36" s="60">
        <v>421225</v>
      </c>
      <c r="B36" s="61" t="s">
        <v>19</v>
      </c>
      <c r="C36" s="62"/>
      <c r="D36" s="62"/>
      <c r="E36" s="62"/>
      <c r="F36" s="63">
        <f t="shared" si="2"/>
        <v>0</v>
      </c>
    </row>
    <row r="37" spans="1:6" ht="13.5">
      <c r="A37" s="60">
        <v>421311</v>
      </c>
      <c r="B37" s="61" t="s">
        <v>109</v>
      </c>
      <c r="C37" s="62"/>
      <c r="D37" s="62"/>
      <c r="E37" s="62"/>
      <c r="F37" s="63">
        <f t="shared" si="2"/>
        <v>0</v>
      </c>
    </row>
    <row r="38" spans="1:6" ht="13.5">
      <c r="A38" s="60">
        <v>421321</v>
      </c>
      <c r="B38" s="61" t="s">
        <v>113</v>
      </c>
      <c r="C38" s="62"/>
      <c r="D38" s="62"/>
      <c r="E38" s="62"/>
      <c r="F38" s="63">
        <f t="shared" si="2"/>
        <v>0</v>
      </c>
    </row>
    <row r="39" spans="1:6" ht="13.5">
      <c r="A39" s="60">
        <v>421323</v>
      </c>
      <c r="B39" s="61" t="s">
        <v>110</v>
      </c>
      <c r="C39" s="62"/>
      <c r="D39" s="62"/>
      <c r="E39" s="62"/>
      <c r="F39" s="63">
        <f t="shared" si="2"/>
        <v>0</v>
      </c>
    </row>
    <row r="40" spans="1:6" ht="13.5">
      <c r="A40" s="60">
        <v>421324</v>
      </c>
      <c r="B40" s="61" t="s">
        <v>20</v>
      </c>
      <c r="C40" s="62"/>
      <c r="D40" s="62"/>
      <c r="E40" s="62"/>
      <c r="F40" s="63">
        <f t="shared" si="2"/>
        <v>0</v>
      </c>
    </row>
    <row r="41" spans="1:6" ht="13.5">
      <c r="A41" s="60">
        <v>421325</v>
      </c>
      <c r="B41" s="61" t="s">
        <v>21</v>
      </c>
      <c r="C41" s="62"/>
      <c r="D41" s="62"/>
      <c r="E41" s="62"/>
      <c r="F41" s="63">
        <f t="shared" si="2"/>
        <v>0</v>
      </c>
    </row>
    <row r="42" spans="1:6" ht="13.5">
      <c r="A42" s="60">
        <v>421391</v>
      </c>
      <c r="B42" s="61" t="s">
        <v>22</v>
      </c>
      <c r="C42" s="62"/>
      <c r="D42" s="62"/>
      <c r="E42" s="62"/>
      <c r="F42" s="63">
        <f t="shared" si="2"/>
        <v>0</v>
      </c>
    </row>
    <row r="43" spans="1:6" ht="13.5">
      <c r="A43" s="60">
        <v>421400</v>
      </c>
      <c r="B43" s="61" t="s">
        <v>23</v>
      </c>
      <c r="C43" s="62"/>
      <c r="D43" s="62"/>
      <c r="E43" s="62"/>
      <c r="F43" s="63">
        <f t="shared" si="2"/>
        <v>0</v>
      </c>
    </row>
    <row r="44" spans="1:6" ht="13.5">
      <c r="A44" s="60">
        <v>421500</v>
      </c>
      <c r="B44" s="61" t="s">
        <v>24</v>
      </c>
      <c r="C44" s="62"/>
      <c r="D44" s="62"/>
      <c r="E44" s="62"/>
      <c r="F44" s="63">
        <f t="shared" si="2"/>
        <v>0</v>
      </c>
    </row>
    <row r="45" spans="1:6" ht="13.5">
      <c r="A45" s="60">
        <v>421600</v>
      </c>
      <c r="B45" s="61" t="s">
        <v>25</v>
      </c>
      <c r="C45" s="62"/>
      <c r="D45" s="62"/>
      <c r="E45" s="62"/>
      <c r="F45" s="63">
        <f t="shared" si="2"/>
        <v>0</v>
      </c>
    </row>
    <row r="46" spans="1:6" ht="13.5">
      <c r="A46" s="60">
        <v>421629</v>
      </c>
      <c r="B46" s="61" t="s">
        <v>88</v>
      </c>
      <c r="C46" s="62"/>
      <c r="D46" s="62"/>
      <c r="E46" s="62"/>
      <c r="F46" s="63">
        <f t="shared" si="2"/>
        <v>0</v>
      </c>
    </row>
    <row r="47" spans="1:6" ht="13.5">
      <c r="A47" s="64">
        <v>421900</v>
      </c>
      <c r="B47" s="65" t="s">
        <v>26</v>
      </c>
      <c r="C47" s="62"/>
      <c r="D47" s="62"/>
      <c r="E47" s="62"/>
      <c r="F47" s="63">
        <f t="shared" si="2"/>
        <v>0</v>
      </c>
    </row>
    <row r="48" spans="1:6" ht="13.5">
      <c r="A48" s="55">
        <v>422000</v>
      </c>
      <c r="B48" s="56" t="s">
        <v>27</v>
      </c>
      <c r="C48" s="66">
        <f>C49+C50+C51+C52</f>
        <v>0</v>
      </c>
      <c r="D48" s="67">
        <f>D49+D50+D51+D52</f>
        <v>0</v>
      </c>
      <c r="E48" s="67">
        <f>E49+E50+E51+E52</f>
        <v>0</v>
      </c>
      <c r="F48" s="101">
        <f t="shared" si="1"/>
        <v>0</v>
      </c>
    </row>
    <row r="49" spans="1:6" ht="13.5">
      <c r="A49" s="64">
        <v>422100</v>
      </c>
      <c r="B49" s="65" t="s">
        <v>111</v>
      </c>
      <c r="C49" s="62"/>
      <c r="D49" s="62"/>
      <c r="E49" s="62"/>
      <c r="F49" s="63">
        <f t="shared" si="1"/>
        <v>0</v>
      </c>
    </row>
    <row r="50" spans="1:6" ht="13.5">
      <c r="A50" s="64">
        <v>422200</v>
      </c>
      <c r="B50" s="65" t="s">
        <v>112</v>
      </c>
      <c r="C50" s="62"/>
      <c r="D50" s="62"/>
      <c r="E50" s="62"/>
      <c r="F50" s="63">
        <f t="shared" si="1"/>
        <v>0</v>
      </c>
    </row>
    <row r="51" spans="1:6" ht="13.5">
      <c r="A51" s="64">
        <v>422300</v>
      </c>
      <c r="B51" s="65" t="s">
        <v>28</v>
      </c>
      <c r="C51" s="62"/>
      <c r="D51" s="62"/>
      <c r="E51" s="62"/>
      <c r="F51" s="63">
        <f t="shared" si="1"/>
        <v>0</v>
      </c>
    </row>
    <row r="52" spans="1:61" ht="13.5">
      <c r="A52" s="64">
        <v>422900</v>
      </c>
      <c r="B52" s="65" t="s">
        <v>29</v>
      </c>
      <c r="C52" s="62"/>
      <c r="D52" s="62"/>
      <c r="E52" s="62"/>
      <c r="F52" s="63">
        <f t="shared" si="1"/>
        <v>0</v>
      </c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</row>
    <row r="53" spans="1:6" ht="13.5">
      <c r="A53" s="55">
        <v>423000</v>
      </c>
      <c r="B53" s="56" t="s">
        <v>30</v>
      </c>
      <c r="C53" s="66">
        <f>C54+C55+C56+C57+C58+C59+C60+C61</f>
        <v>0</v>
      </c>
      <c r="D53" s="66">
        <f>D54+D55+D56+D57+D58+D59+D60+D61</f>
        <v>40000</v>
      </c>
      <c r="E53" s="66">
        <f>E54+E55+E56+E57+E58+E59+E60+E61</f>
        <v>0</v>
      </c>
      <c r="F53" s="101">
        <f t="shared" si="1"/>
        <v>40000</v>
      </c>
    </row>
    <row r="54" spans="1:6" ht="13.5">
      <c r="A54" s="64">
        <v>423100</v>
      </c>
      <c r="B54" s="65" t="s">
        <v>31</v>
      </c>
      <c r="C54" s="62"/>
      <c r="D54" s="62"/>
      <c r="E54" s="62"/>
      <c r="F54" s="63">
        <f t="shared" si="1"/>
        <v>0</v>
      </c>
    </row>
    <row r="55" spans="1:6" ht="13.5">
      <c r="A55" s="60">
        <v>423200</v>
      </c>
      <c r="B55" s="61" t="s">
        <v>32</v>
      </c>
      <c r="C55" s="62"/>
      <c r="D55" s="62"/>
      <c r="E55" s="62"/>
      <c r="F55" s="63">
        <f t="shared" si="1"/>
        <v>0</v>
      </c>
    </row>
    <row r="56" spans="1:6" ht="13.5">
      <c r="A56" s="64">
        <v>423300</v>
      </c>
      <c r="B56" s="65" t="s">
        <v>114</v>
      </c>
      <c r="C56" s="62"/>
      <c r="D56" s="62"/>
      <c r="E56" s="62"/>
      <c r="F56" s="63">
        <f t="shared" si="1"/>
        <v>0</v>
      </c>
    </row>
    <row r="57" spans="1:6" ht="13.5">
      <c r="A57" s="64">
        <v>423400</v>
      </c>
      <c r="B57" s="65" t="s">
        <v>33</v>
      </c>
      <c r="C57" s="62"/>
      <c r="D57" s="62"/>
      <c r="E57" s="62"/>
      <c r="F57" s="63">
        <f t="shared" si="1"/>
        <v>0</v>
      </c>
    </row>
    <row r="58" spans="1:6" s="26" customFormat="1" ht="13.5">
      <c r="A58" s="60">
        <v>423500</v>
      </c>
      <c r="B58" s="61" t="s">
        <v>34</v>
      </c>
      <c r="C58" s="62"/>
      <c r="D58" s="62"/>
      <c r="E58" s="62"/>
      <c r="F58" s="63">
        <f t="shared" si="1"/>
        <v>0</v>
      </c>
    </row>
    <row r="59" spans="1:6" ht="13.5">
      <c r="A59" s="64">
        <v>423600</v>
      </c>
      <c r="B59" s="65" t="s">
        <v>35</v>
      </c>
      <c r="C59" s="62"/>
      <c r="D59" s="62"/>
      <c r="E59" s="62"/>
      <c r="F59" s="63">
        <f t="shared" si="1"/>
        <v>0</v>
      </c>
    </row>
    <row r="60" spans="1:6" ht="13.5">
      <c r="A60" s="64">
        <v>423700</v>
      </c>
      <c r="B60" s="65" t="s">
        <v>36</v>
      </c>
      <c r="C60" s="62"/>
      <c r="D60" s="62">
        <v>40000</v>
      </c>
      <c r="E60" s="62"/>
      <c r="F60" s="63">
        <f t="shared" si="1"/>
        <v>40000</v>
      </c>
    </row>
    <row r="61" spans="1:9" ht="13.5">
      <c r="A61" s="60">
        <v>423900</v>
      </c>
      <c r="B61" s="61" t="s">
        <v>37</v>
      </c>
      <c r="C61" s="62"/>
      <c r="D61" s="62"/>
      <c r="E61" s="62"/>
      <c r="F61" s="63">
        <f t="shared" si="1"/>
        <v>0</v>
      </c>
      <c r="H61" s="30"/>
      <c r="I61" s="28"/>
    </row>
    <row r="62" spans="1:9" ht="13.5">
      <c r="A62" s="55">
        <v>424000</v>
      </c>
      <c r="B62" s="56" t="s">
        <v>38</v>
      </c>
      <c r="C62" s="66">
        <f>C63+C64+C65+C66</f>
        <v>0</v>
      </c>
      <c r="D62" s="67">
        <f>D63+D64+D65+D66</f>
        <v>0</v>
      </c>
      <c r="E62" s="67">
        <f>E63+E64+E65+E66</f>
        <v>0</v>
      </c>
      <c r="F62" s="101">
        <f t="shared" si="1"/>
        <v>0</v>
      </c>
      <c r="I62" s="28"/>
    </row>
    <row r="63" spans="1:9" ht="13.5">
      <c r="A63" s="64">
        <v>424200</v>
      </c>
      <c r="B63" s="65" t="s">
        <v>39</v>
      </c>
      <c r="C63" s="62"/>
      <c r="D63" s="62"/>
      <c r="E63" s="62"/>
      <c r="F63" s="63">
        <f t="shared" si="1"/>
        <v>0</v>
      </c>
      <c r="I63" s="28"/>
    </row>
    <row r="64" spans="1:6" ht="13.5">
      <c r="A64" s="64">
        <v>424300</v>
      </c>
      <c r="B64" s="65" t="s">
        <v>40</v>
      </c>
      <c r="C64" s="62"/>
      <c r="D64" s="62"/>
      <c r="E64" s="62"/>
      <c r="F64" s="63">
        <f t="shared" si="1"/>
        <v>0</v>
      </c>
    </row>
    <row r="65" spans="1:6" ht="13.5">
      <c r="A65" s="64">
        <v>424600</v>
      </c>
      <c r="B65" s="65" t="s">
        <v>41</v>
      </c>
      <c r="C65" s="62"/>
      <c r="D65" s="62"/>
      <c r="E65" s="62"/>
      <c r="F65" s="63">
        <f t="shared" si="1"/>
        <v>0</v>
      </c>
    </row>
    <row r="66" spans="1:8" ht="13.5">
      <c r="A66" s="64">
        <v>424900</v>
      </c>
      <c r="B66" s="65" t="s">
        <v>115</v>
      </c>
      <c r="C66" s="62"/>
      <c r="D66" s="62"/>
      <c r="E66" s="62"/>
      <c r="F66" s="63">
        <f t="shared" si="1"/>
        <v>0</v>
      </c>
      <c r="H66" s="29"/>
    </row>
    <row r="67" spans="1:6" ht="13.5">
      <c r="A67" s="55">
        <v>425000</v>
      </c>
      <c r="B67" s="56" t="s">
        <v>42</v>
      </c>
      <c r="C67" s="66">
        <f>C68+C69</f>
        <v>0</v>
      </c>
      <c r="D67" s="67">
        <f>D68+D69</f>
        <v>0</v>
      </c>
      <c r="E67" s="67">
        <f>E68+E69</f>
        <v>0</v>
      </c>
      <c r="F67" s="101">
        <f t="shared" si="1"/>
        <v>0</v>
      </c>
    </row>
    <row r="68" spans="1:6" ht="13.5">
      <c r="A68" s="60">
        <v>425100</v>
      </c>
      <c r="B68" s="61" t="s">
        <v>116</v>
      </c>
      <c r="C68" s="62"/>
      <c r="D68" s="62"/>
      <c r="E68" s="62"/>
      <c r="F68" s="63">
        <f t="shared" si="1"/>
        <v>0</v>
      </c>
    </row>
    <row r="69" spans="1:6" ht="13.5">
      <c r="A69" s="60">
        <v>425200</v>
      </c>
      <c r="B69" s="61" t="s">
        <v>117</v>
      </c>
      <c r="C69" s="62"/>
      <c r="D69" s="62"/>
      <c r="E69" s="62"/>
      <c r="F69" s="63">
        <f t="shared" si="1"/>
        <v>0</v>
      </c>
    </row>
    <row r="70" spans="1:6" ht="13.5">
      <c r="A70" s="55">
        <v>426000</v>
      </c>
      <c r="B70" s="56" t="s">
        <v>43</v>
      </c>
      <c r="C70" s="66">
        <f>SUM(C71:C77)</f>
        <v>0</v>
      </c>
      <c r="D70" s="67">
        <f>SUM(D71:D77)</f>
        <v>0</v>
      </c>
      <c r="E70" s="67">
        <f>SUM(E71:E77)</f>
        <v>0</v>
      </c>
      <c r="F70" s="101">
        <f t="shared" si="1"/>
        <v>0</v>
      </c>
    </row>
    <row r="71" spans="1:6" ht="13.5">
      <c r="A71" s="64">
        <v>426100</v>
      </c>
      <c r="B71" s="65" t="s">
        <v>44</v>
      </c>
      <c r="C71" s="62"/>
      <c r="D71" s="62"/>
      <c r="E71" s="62"/>
      <c r="F71" s="63">
        <f t="shared" si="1"/>
        <v>0</v>
      </c>
    </row>
    <row r="72" spans="1:6" ht="13.5">
      <c r="A72" s="64">
        <v>426300</v>
      </c>
      <c r="B72" s="65" t="s">
        <v>45</v>
      </c>
      <c r="C72" s="62"/>
      <c r="D72" s="62"/>
      <c r="E72" s="62"/>
      <c r="F72" s="63">
        <f t="shared" si="1"/>
        <v>0</v>
      </c>
    </row>
    <row r="73" spans="1:6" ht="13.5">
      <c r="A73" s="64">
        <v>426400</v>
      </c>
      <c r="B73" s="65" t="s">
        <v>46</v>
      </c>
      <c r="C73" s="62"/>
      <c r="D73" s="62"/>
      <c r="E73" s="62"/>
      <c r="F73" s="63">
        <f t="shared" si="1"/>
        <v>0</v>
      </c>
    </row>
    <row r="74" spans="1:6" ht="13.5">
      <c r="A74" s="64">
        <v>426500</v>
      </c>
      <c r="B74" s="65" t="s">
        <v>47</v>
      </c>
      <c r="C74" s="62"/>
      <c r="D74" s="62"/>
      <c r="E74" s="62"/>
      <c r="F74" s="63">
        <f t="shared" si="1"/>
        <v>0</v>
      </c>
    </row>
    <row r="75" spans="1:6" ht="13.5">
      <c r="A75" s="64">
        <v>426600</v>
      </c>
      <c r="B75" s="65" t="s">
        <v>48</v>
      </c>
      <c r="C75" s="62"/>
      <c r="D75" s="62"/>
      <c r="E75" s="62"/>
      <c r="F75" s="63">
        <f t="shared" si="1"/>
        <v>0</v>
      </c>
    </row>
    <row r="76" spans="1:6" ht="13.5">
      <c r="A76" s="60">
        <v>426800</v>
      </c>
      <c r="B76" s="61" t="s">
        <v>49</v>
      </c>
      <c r="C76" s="62"/>
      <c r="D76" s="62"/>
      <c r="E76" s="62"/>
      <c r="F76" s="63">
        <f t="shared" si="1"/>
        <v>0</v>
      </c>
    </row>
    <row r="77" spans="1:6" ht="13.5">
      <c r="A77" s="60">
        <v>426900</v>
      </c>
      <c r="B77" s="61" t="s">
        <v>50</v>
      </c>
      <c r="C77" s="62"/>
      <c r="D77" s="62"/>
      <c r="E77" s="62"/>
      <c r="F77" s="63">
        <f t="shared" si="1"/>
        <v>0</v>
      </c>
    </row>
    <row r="78" spans="1:6" ht="13.5">
      <c r="A78" s="50">
        <v>430000</v>
      </c>
      <c r="B78" s="51" t="s">
        <v>118</v>
      </c>
      <c r="C78" s="52">
        <f>C79</f>
        <v>0</v>
      </c>
      <c r="D78" s="53">
        <f>D79</f>
        <v>0</v>
      </c>
      <c r="E78" s="53">
        <f>E79</f>
        <v>0</v>
      </c>
      <c r="F78" s="100">
        <f t="shared" si="1"/>
        <v>0</v>
      </c>
    </row>
    <row r="79" spans="1:6" ht="13.5">
      <c r="A79" s="55">
        <v>431000</v>
      </c>
      <c r="B79" s="56" t="s">
        <v>119</v>
      </c>
      <c r="C79" s="66">
        <f>C80+C81</f>
        <v>0</v>
      </c>
      <c r="D79" s="67">
        <f>D80+D81</f>
        <v>0</v>
      </c>
      <c r="E79" s="67">
        <f>E80+E81</f>
        <v>0</v>
      </c>
      <c r="F79" s="101">
        <f t="shared" si="1"/>
        <v>0</v>
      </c>
    </row>
    <row r="80" spans="1:6" ht="13.5">
      <c r="A80" s="64">
        <v>431100</v>
      </c>
      <c r="B80" s="65" t="s">
        <v>51</v>
      </c>
      <c r="C80" s="62"/>
      <c r="D80" s="62"/>
      <c r="E80" s="62"/>
      <c r="F80" s="63">
        <f t="shared" si="1"/>
        <v>0</v>
      </c>
    </row>
    <row r="81" spans="1:6" ht="13.5">
      <c r="A81" s="64">
        <v>431200</v>
      </c>
      <c r="B81" s="65" t="s">
        <v>52</v>
      </c>
      <c r="C81" s="62"/>
      <c r="D81" s="62"/>
      <c r="E81" s="62"/>
      <c r="F81" s="63">
        <f t="shared" si="1"/>
        <v>0</v>
      </c>
    </row>
    <row r="82" spans="1:6" ht="13.5">
      <c r="A82" s="68">
        <v>440000</v>
      </c>
      <c r="B82" s="69" t="s">
        <v>120</v>
      </c>
      <c r="C82" s="70">
        <f>C83</f>
        <v>0</v>
      </c>
      <c r="D82" s="70">
        <f>D83</f>
        <v>0</v>
      </c>
      <c r="E82" s="70">
        <f>E83</f>
        <v>0</v>
      </c>
      <c r="F82" s="100">
        <f t="shared" si="1"/>
        <v>0</v>
      </c>
    </row>
    <row r="83" spans="1:61" ht="13.5">
      <c r="A83" s="71">
        <v>441000</v>
      </c>
      <c r="B83" s="72" t="s">
        <v>121</v>
      </c>
      <c r="C83" s="73">
        <f>SUM(C84+C85+C86+C87+C87+C888)</f>
        <v>0</v>
      </c>
      <c r="D83" s="73">
        <f>SUM(D84+D85+D86+D87+D87+D888)</f>
        <v>0</v>
      </c>
      <c r="E83" s="73">
        <f>SUM(E84+E85+E86+E87+E87+E888)</f>
        <v>0</v>
      </c>
      <c r="F83" s="101">
        <f t="shared" si="1"/>
        <v>0</v>
      </c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</row>
    <row r="84" spans="1:61" ht="13.5">
      <c r="A84" s="74">
        <v>441100</v>
      </c>
      <c r="B84" s="75" t="s">
        <v>53</v>
      </c>
      <c r="C84" s="62"/>
      <c r="D84" s="62"/>
      <c r="E84" s="62"/>
      <c r="F84" s="63">
        <f aca="true" t="shared" si="3" ref="F84:F97">C84+D84+E84</f>
        <v>0</v>
      </c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</row>
    <row r="85" spans="1:61" ht="13.5">
      <c r="A85" s="76">
        <v>441400</v>
      </c>
      <c r="B85" s="77" t="s">
        <v>122</v>
      </c>
      <c r="C85" s="62"/>
      <c r="D85" s="62"/>
      <c r="E85" s="62"/>
      <c r="F85" s="63">
        <f t="shared" si="3"/>
        <v>0</v>
      </c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</row>
    <row r="86" spans="1:61" ht="13.5">
      <c r="A86" s="78">
        <v>444100</v>
      </c>
      <c r="B86" s="77" t="s">
        <v>54</v>
      </c>
      <c r="C86" s="62"/>
      <c r="D86" s="62"/>
      <c r="E86" s="62"/>
      <c r="F86" s="63">
        <f t="shared" si="3"/>
        <v>0</v>
      </c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</row>
    <row r="87" spans="1:61" ht="13.5">
      <c r="A87" s="78">
        <v>444200</v>
      </c>
      <c r="B87" s="77" t="s">
        <v>55</v>
      </c>
      <c r="C87" s="62"/>
      <c r="D87" s="62"/>
      <c r="E87" s="62"/>
      <c r="F87" s="63">
        <f t="shared" si="3"/>
        <v>0</v>
      </c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</row>
    <row r="88" spans="1:61" s="32" customFormat="1" ht="13.5">
      <c r="A88" s="76">
        <v>444300</v>
      </c>
      <c r="B88" s="79" t="s">
        <v>123</v>
      </c>
      <c r="C88" s="62"/>
      <c r="D88" s="62"/>
      <c r="E88" s="62"/>
      <c r="F88" s="63">
        <f t="shared" si="3"/>
        <v>0</v>
      </c>
      <c r="G88" s="24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</row>
    <row r="89" spans="1:6" ht="13.5">
      <c r="A89" s="102">
        <v>460000</v>
      </c>
      <c r="B89" s="103" t="s">
        <v>148</v>
      </c>
      <c r="C89" s="104">
        <f>C90</f>
        <v>0</v>
      </c>
      <c r="D89" s="105">
        <f>D90</f>
        <v>0</v>
      </c>
      <c r="E89" s="105">
        <f>E90</f>
        <v>0</v>
      </c>
      <c r="F89" s="106">
        <f>SUM(C89:E89)</f>
        <v>0</v>
      </c>
    </row>
    <row r="90" spans="1:61" ht="13.5">
      <c r="A90" s="107">
        <v>465112</v>
      </c>
      <c r="B90" s="108" t="s">
        <v>149</v>
      </c>
      <c r="C90" s="109"/>
      <c r="D90" s="110"/>
      <c r="E90" s="111"/>
      <c r="F90" s="112">
        <f>SUM(C90:E90)</f>
        <v>0</v>
      </c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</row>
    <row r="91" spans="1:61" ht="13.5">
      <c r="A91" s="50">
        <v>480000</v>
      </c>
      <c r="B91" s="51" t="s">
        <v>56</v>
      </c>
      <c r="C91" s="52">
        <f>SUM(C92+C94+C97+C99)</f>
        <v>0</v>
      </c>
      <c r="D91" s="53">
        <f>SUM(D92+D94+D97+D99)</f>
        <v>0</v>
      </c>
      <c r="E91" s="53">
        <f>SUM(E92+E94+E97+E99)</f>
        <v>0</v>
      </c>
      <c r="F91" s="100">
        <f t="shared" si="3"/>
        <v>0</v>
      </c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</row>
    <row r="92" spans="1:6" ht="13.5">
      <c r="A92" s="80">
        <v>481000</v>
      </c>
      <c r="B92" s="81" t="s">
        <v>57</v>
      </c>
      <c r="C92" s="82">
        <f>C93</f>
        <v>0</v>
      </c>
      <c r="D92" s="83">
        <f>D93</f>
        <v>0</v>
      </c>
      <c r="E92" s="83">
        <f>E93</f>
        <v>0</v>
      </c>
      <c r="F92" s="101">
        <f t="shared" si="3"/>
        <v>0</v>
      </c>
    </row>
    <row r="93" spans="1:6" ht="13.5">
      <c r="A93" s="60">
        <v>481900</v>
      </c>
      <c r="B93" s="61" t="s">
        <v>58</v>
      </c>
      <c r="C93" s="62"/>
      <c r="D93" s="62"/>
      <c r="E93" s="62"/>
      <c r="F93" s="63">
        <f t="shared" si="3"/>
        <v>0</v>
      </c>
    </row>
    <row r="94" spans="1:6" ht="13.5">
      <c r="A94" s="55">
        <v>482000</v>
      </c>
      <c r="B94" s="56" t="s">
        <v>124</v>
      </c>
      <c r="C94" s="66">
        <f>C95+C96</f>
        <v>0</v>
      </c>
      <c r="D94" s="67">
        <f>D95+D96</f>
        <v>0</v>
      </c>
      <c r="E94" s="67">
        <f>E95+E96</f>
        <v>0</v>
      </c>
      <c r="F94" s="101">
        <f t="shared" si="3"/>
        <v>0</v>
      </c>
    </row>
    <row r="95" spans="1:6" ht="13.5">
      <c r="A95" s="64">
        <v>482100</v>
      </c>
      <c r="B95" s="65" t="s">
        <v>59</v>
      </c>
      <c r="C95" s="62"/>
      <c r="D95" s="62"/>
      <c r="E95" s="62"/>
      <c r="F95" s="63">
        <f t="shared" si="3"/>
        <v>0</v>
      </c>
    </row>
    <row r="96" spans="1:61" ht="13.5">
      <c r="A96" s="64">
        <v>482200</v>
      </c>
      <c r="B96" s="65" t="s">
        <v>60</v>
      </c>
      <c r="C96" s="62"/>
      <c r="D96" s="62"/>
      <c r="E96" s="62"/>
      <c r="F96" s="63">
        <f t="shared" si="3"/>
        <v>0</v>
      </c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</row>
    <row r="97" spans="1:61" ht="13.5">
      <c r="A97" s="55">
        <v>483000</v>
      </c>
      <c r="B97" s="56" t="s">
        <v>125</v>
      </c>
      <c r="C97" s="66">
        <f>C98</f>
        <v>0</v>
      </c>
      <c r="D97" s="67">
        <f>D98</f>
        <v>0</v>
      </c>
      <c r="E97" s="67">
        <f>E98</f>
        <v>0</v>
      </c>
      <c r="F97" s="101">
        <f t="shared" si="3"/>
        <v>0</v>
      </c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</row>
    <row r="98" spans="1:61" ht="13.5">
      <c r="A98" s="64">
        <v>483100</v>
      </c>
      <c r="B98" s="65" t="s">
        <v>126</v>
      </c>
      <c r="C98" s="62"/>
      <c r="D98" s="62"/>
      <c r="E98" s="62"/>
      <c r="F98" s="63">
        <f aca="true" t="shared" si="4" ref="F98:F105">C98+D98+E98</f>
        <v>0</v>
      </c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</row>
    <row r="99" spans="1:6" ht="27">
      <c r="A99" s="55">
        <v>485000</v>
      </c>
      <c r="B99" s="99" t="s">
        <v>127</v>
      </c>
      <c r="C99" s="66">
        <f>C100</f>
        <v>0</v>
      </c>
      <c r="D99" s="67">
        <f>D100</f>
        <v>0</v>
      </c>
      <c r="E99" s="67">
        <f>E100</f>
        <v>0</v>
      </c>
      <c r="F99" s="101">
        <f t="shared" si="4"/>
        <v>0</v>
      </c>
    </row>
    <row r="100" spans="1:6" ht="13.5">
      <c r="A100" s="64">
        <v>485100</v>
      </c>
      <c r="B100" s="65" t="s">
        <v>128</v>
      </c>
      <c r="C100" s="62"/>
      <c r="D100" s="62"/>
      <c r="E100" s="62"/>
      <c r="F100" s="63">
        <f t="shared" si="4"/>
        <v>0</v>
      </c>
    </row>
    <row r="101" spans="1:6" ht="13.5">
      <c r="A101" s="84">
        <v>500000</v>
      </c>
      <c r="B101" s="85" t="s">
        <v>97</v>
      </c>
      <c r="C101" s="86">
        <f>SUM(C102+C113)</f>
        <v>0</v>
      </c>
      <c r="D101" s="87">
        <f>SUM(D102+D113)</f>
        <v>0</v>
      </c>
      <c r="E101" s="87">
        <f>SUM(E102+E113)</f>
        <v>0</v>
      </c>
      <c r="F101" s="49">
        <f t="shared" si="4"/>
        <v>0</v>
      </c>
    </row>
    <row r="102" spans="1:6" ht="13.5">
      <c r="A102" s="50">
        <v>510000</v>
      </c>
      <c r="B102" s="51" t="s">
        <v>61</v>
      </c>
      <c r="C102" s="52">
        <f>SUM(C103+C106+C111)</f>
        <v>0</v>
      </c>
      <c r="D102" s="53">
        <f>SUM(D103+D106+D111)</f>
        <v>0</v>
      </c>
      <c r="E102" s="53">
        <f>SUM(E103+E106+E111)</f>
        <v>0</v>
      </c>
      <c r="F102" s="100">
        <f t="shared" si="4"/>
        <v>0</v>
      </c>
    </row>
    <row r="103" spans="1:6" ht="13.5">
      <c r="A103" s="55">
        <v>511000</v>
      </c>
      <c r="B103" s="56" t="s">
        <v>62</v>
      </c>
      <c r="C103" s="66">
        <f>C104+C105</f>
        <v>0</v>
      </c>
      <c r="D103" s="67">
        <f>D104+D105</f>
        <v>0</v>
      </c>
      <c r="E103" s="67">
        <f>E104+E105</f>
        <v>0</v>
      </c>
      <c r="F103" s="101">
        <f t="shared" si="4"/>
        <v>0</v>
      </c>
    </row>
    <row r="104" spans="1:6" ht="13.5">
      <c r="A104" s="64">
        <v>511300</v>
      </c>
      <c r="B104" s="65" t="s">
        <v>63</v>
      </c>
      <c r="C104" s="62"/>
      <c r="D104" s="62"/>
      <c r="E104" s="62"/>
      <c r="F104" s="63">
        <f t="shared" si="4"/>
        <v>0</v>
      </c>
    </row>
    <row r="105" spans="1:6" ht="13.5">
      <c r="A105" s="64">
        <v>511400</v>
      </c>
      <c r="B105" s="65" t="s">
        <v>98</v>
      </c>
      <c r="C105" s="62"/>
      <c r="D105" s="62"/>
      <c r="E105" s="62"/>
      <c r="F105" s="63">
        <f t="shared" si="4"/>
        <v>0</v>
      </c>
    </row>
    <row r="106" spans="1:6" ht="13.5">
      <c r="A106" s="55">
        <v>512000</v>
      </c>
      <c r="B106" s="56" t="s">
        <v>64</v>
      </c>
      <c r="C106" s="66">
        <f>SUM(C107:C110)</f>
        <v>0</v>
      </c>
      <c r="D106" s="67">
        <f>SUM(D107:D110)</f>
        <v>0</v>
      </c>
      <c r="E106" s="67">
        <f>SUM(E107:E110)</f>
        <v>0</v>
      </c>
      <c r="F106" s="101">
        <f aca="true" t="shared" si="5" ref="F106:F111">C106+D106+E106</f>
        <v>0</v>
      </c>
    </row>
    <row r="107" spans="1:61" ht="13.5">
      <c r="A107" s="60">
        <v>512200</v>
      </c>
      <c r="B107" s="61" t="s">
        <v>65</v>
      </c>
      <c r="C107" s="62"/>
      <c r="D107" s="62"/>
      <c r="E107" s="62"/>
      <c r="F107" s="63">
        <f t="shared" si="5"/>
        <v>0</v>
      </c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</row>
    <row r="108" spans="1:6" ht="13.5">
      <c r="A108" s="64">
        <v>512600</v>
      </c>
      <c r="B108" s="65" t="s">
        <v>99</v>
      </c>
      <c r="C108" s="62"/>
      <c r="D108" s="62"/>
      <c r="E108" s="62"/>
      <c r="F108" s="63">
        <f t="shared" si="5"/>
        <v>0</v>
      </c>
    </row>
    <row r="109" spans="1:6" ht="13.5">
      <c r="A109" s="64">
        <v>512800</v>
      </c>
      <c r="B109" s="65" t="s">
        <v>66</v>
      </c>
      <c r="C109" s="62"/>
      <c r="D109" s="62"/>
      <c r="E109" s="62"/>
      <c r="F109" s="63">
        <f t="shared" si="5"/>
        <v>0</v>
      </c>
    </row>
    <row r="110" spans="1:6" ht="13.5">
      <c r="A110" s="64">
        <v>512900</v>
      </c>
      <c r="B110" s="65" t="s">
        <v>100</v>
      </c>
      <c r="C110" s="62"/>
      <c r="D110" s="62"/>
      <c r="E110" s="62"/>
      <c r="F110" s="63">
        <f t="shared" si="5"/>
        <v>0</v>
      </c>
    </row>
    <row r="111" spans="1:6" ht="13.5">
      <c r="A111" s="55">
        <v>515000</v>
      </c>
      <c r="B111" s="56" t="s">
        <v>67</v>
      </c>
      <c r="C111" s="66">
        <f>C112</f>
        <v>0</v>
      </c>
      <c r="D111" s="67">
        <f>D112</f>
        <v>0</v>
      </c>
      <c r="E111" s="67">
        <f>E112</f>
        <v>0</v>
      </c>
      <c r="F111" s="101">
        <f t="shared" si="5"/>
        <v>0</v>
      </c>
    </row>
    <row r="112" spans="1:6" ht="13.5">
      <c r="A112" s="64">
        <v>515100</v>
      </c>
      <c r="B112" s="65" t="s">
        <v>68</v>
      </c>
      <c r="C112" s="62"/>
      <c r="D112" s="62"/>
      <c r="E112" s="62"/>
      <c r="F112" s="63">
        <f>C112+D112+E112</f>
        <v>0</v>
      </c>
    </row>
    <row r="113" spans="1:6" ht="13.5">
      <c r="A113" s="50">
        <v>520000</v>
      </c>
      <c r="B113" s="51" t="s">
        <v>69</v>
      </c>
      <c r="C113" s="52">
        <f aca="true" t="shared" si="6" ref="C113:E114">SUM(C114)</f>
        <v>0</v>
      </c>
      <c r="D113" s="53">
        <f t="shared" si="6"/>
        <v>0</v>
      </c>
      <c r="E113" s="53">
        <f t="shared" si="6"/>
        <v>0</v>
      </c>
      <c r="F113" s="100">
        <f>C113+D113+E113</f>
        <v>0</v>
      </c>
    </row>
    <row r="114" spans="1:6" ht="13.5">
      <c r="A114" s="55">
        <v>523000</v>
      </c>
      <c r="B114" s="56" t="s">
        <v>70</v>
      </c>
      <c r="C114" s="66">
        <f t="shared" si="6"/>
        <v>0</v>
      </c>
      <c r="D114" s="67">
        <f t="shared" si="6"/>
        <v>0</v>
      </c>
      <c r="E114" s="67">
        <f t="shared" si="6"/>
        <v>0</v>
      </c>
      <c r="F114" s="101">
        <f>C114+D114+E114</f>
        <v>0</v>
      </c>
    </row>
    <row r="115" spans="1:6" ht="14.25" thickBot="1">
      <c r="A115" s="88">
        <v>523100</v>
      </c>
      <c r="B115" s="89" t="s">
        <v>71</v>
      </c>
      <c r="C115" s="62"/>
      <c r="D115" s="62"/>
      <c r="E115" s="62"/>
      <c r="F115" s="63">
        <f>C115+D115+E115</f>
        <v>0</v>
      </c>
    </row>
    <row r="116" spans="1:6" ht="14.25" thickBot="1">
      <c r="A116" s="90" t="s">
        <v>72</v>
      </c>
      <c r="B116" s="91" t="s">
        <v>73</v>
      </c>
      <c r="C116" s="92">
        <f>C12+C101</f>
        <v>0</v>
      </c>
      <c r="D116" s="93">
        <f>D12+D101</f>
        <v>40000</v>
      </c>
      <c r="E116" s="94">
        <f>E12+E101</f>
        <v>0</v>
      </c>
      <c r="F116" s="95">
        <f>SUM(C116:E116)</f>
        <v>40000</v>
      </c>
    </row>
    <row r="118" spans="3:5" ht="13.5">
      <c r="C118" s="33"/>
      <c r="D118" s="33"/>
      <c r="E118" s="33"/>
    </row>
    <row r="119" spans="3:5" ht="13.5">
      <c r="C119" s="33"/>
      <c r="D119" s="96"/>
      <c r="E119" s="33"/>
    </row>
    <row r="120" spans="3:5" ht="13.5">
      <c r="C120" s="33"/>
      <c r="D120" s="96"/>
      <c r="E120" s="33"/>
    </row>
    <row r="121" spans="3:5" ht="13.5">
      <c r="C121" s="35"/>
      <c r="D121" s="36"/>
      <c r="E121" s="33"/>
    </row>
    <row r="122" spans="3:6" s="37" customFormat="1" ht="13.5">
      <c r="C122" s="97"/>
      <c r="D122" s="38"/>
      <c r="F122" s="34"/>
    </row>
    <row r="123" spans="3:6" s="37" customFormat="1" ht="13.5">
      <c r="C123" s="98"/>
      <c r="D123" s="39"/>
      <c r="F123" s="34"/>
    </row>
  </sheetData>
  <sheetProtection/>
  <mergeCells count="5">
    <mergeCell ref="A10:B11"/>
    <mergeCell ref="D10:D11"/>
    <mergeCell ref="E10:E11"/>
    <mergeCell ref="F10:F11"/>
    <mergeCell ref="C10:C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BI123"/>
  <sheetViews>
    <sheetView zoomScalePageLayoutView="0" workbookViewId="0" topLeftCell="A105">
      <selection activeCell="I42" sqref="I1:I16384"/>
    </sheetView>
  </sheetViews>
  <sheetFormatPr defaultColWidth="10.7109375" defaultRowHeight="15"/>
  <cols>
    <col min="1" max="1" width="10.7109375" style="24" customWidth="1"/>
    <col min="2" max="2" width="53.7109375" style="24" customWidth="1"/>
    <col min="3" max="3" width="12.7109375" style="24" customWidth="1"/>
    <col min="4" max="4" width="15.00390625" style="24" customWidth="1"/>
    <col min="5" max="5" width="16.28125" style="24" customWidth="1"/>
    <col min="6" max="6" width="15.421875" style="34" customWidth="1"/>
    <col min="7" max="16384" width="10.7109375" style="24" customWidth="1"/>
  </cols>
  <sheetData>
    <row r="2" spans="1:61" ht="13.5">
      <c r="A2" s="40"/>
      <c r="B2" s="40" t="s">
        <v>150</v>
      </c>
      <c r="C2" s="40"/>
      <c r="D2" s="40" t="s">
        <v>95</v>
      </c>
      <c r="E2" s="40"/>
      <c r="F2" s="41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</row>
    <row r="3" spans="1:6" ht="13.5">
      <c r="A3" s="42"/>
      <c r="B3" s="42"/>
      <c r="C3" s="42"/>
      <c r="D3" s="42"/>
      <c r="E3" s="42"/>
      <c r="F3" s="43"/>
    </row>
    <row r="4" spans="1:6" ht="13.5">
      <c r="A4" s="42"/>
      <c r="B4" s="44" t="s">
        <v>93</v>
      </c>
      <c r="C4" s="40"/>
      <c r="D4" s="42"/>
      <c r="E4" s="42"/>
      <c r="F4" s="43"/>
    </row>
    <row r="5" spans="1:6" ht="13.5">
      <c r="A5" s="42"/>
      <c r="B5" s="44"/>
      <c r="C5" s="40"/>
      <c r="D5" s="42"/>
      <c r="E5" s="42"/>
      <c r="F5" s="43"/>
    </row>
    <row r="6" spans="1:6" ht="13.5">
      <c r="A6" s="42"/>
      <c r="B6" s="44"/>
      <c r="C6" s="40"/>
      <c r="D6" s="42"/>
      <c r="E6" s="42"/>
      <c r="F6" s="43"/>
    </row>
    <row r="7" spans="1:6" ht="13.5">
      <c r="A7" s="42"/>
      <c r="B7" s="44"/>
      <c r="C7" s="40"/>
      <c r="D7" s="42"/>
      <c r="E7" s="42"/>
      <c r="F7" s="43"/>
    </row>
    <row r="8" spans="1:6" ht="13.5">
      <c r="A8" s="42"/>
      <c r="B8" s="44"/>
      <c r="C8" s="40"/>
      <c r="D8" s="42"/>
      <c r="E8" s="42"/>
      <c r="F8" s="43"/>
    </row>
    <row r="9" spans="1:6" ht="14.25" thickBot="1">
      <c r="A9" s="42"/>
      <c r="B9" s="40"/>
      <c r="C9" s="42"/>
      <c r="D9" s="42"/>
      <c r="E9" s="45"/>
      <c r="F9" s="43"/>
    </row>
    <row r="10" spans="1:6" ht="27.75" customHeight="1" thickBot="1">
      <c r="A10" s="119" t="s">
        <v>1</v>
      </c>
      <c r="B10" s="120"/>
      <c r="C10" s="123" t="s">
        <v>134</v>
      </c>
      <c r="D10" s="125" t="s">
        <v>135</v>
      </c>
      <c r="E10" s="115" t="s">
        <v>96</v>
      </c>
      <c r="F10" s="117" t="s">
        <v>146</v>
      </c>
    </row>
    <row r="11" spans="1:6" ht="14.25" thickBot="1">
      <c r="A11" s="121"/>
      <c r="B11" s="122"/>
      <c r="C11" s="124"/>
      <c r="D11" s="126"/>
      <c r="E11" s="116"/>
      <c r="F11" s="118"/>
    </row>
    <row r="12" spans="1:6" ht="13.5">
      <c r="A12" s="46">
        <v>400000</v>
      </c>
      <c r="B12" s="47" t="s">
        <v>4</v>
      </c>
      <c r="C12" s="48">
        <f>SUM(C13+C30+C78+C82+C89+C91)</f>
        <v>0</v>
      </c>
      <c r="D12" s="48">
        <f>SUM(D13+D30+D78+D82+D89+D91)</f>
        <v>5421320</v>
      </c>
      <c r="E12" s="48">
        <f>SUM(E13+E30+E78+E82+E89+E91)</f>
        <v>0</v>
      </c>
      <c r="F12" s="49">
        <f aca="true" t="shared" si="0" ref="F12:F19">SUM(C12+D12+E12)</f>
        <v>5421320</v>
      </c>
    </row>
    <row r="13" spans="1:6" ht="13.5">
      <c r="A13" s="50">
        <v>410000</v>
      </c>
      <c r="B13" s="51" t="s">
        <v>5</v>
      </c>
      <c r="C13" s="52">
        <f>SUM(C14+C16+C20+C22+C26+C28)</f>
        <v>0</v>
      </c>
      <c r="D13" s="53">
        <f>SUM(D14+D16+D20+D22+D26+D28)</f>
        <v>0</v>
      </c>
      <c r="E13" s="53">
        <f>SUM(E14+E16+E20+E22+E26+E28)</f>
        <v>0</v>
      </c>
      <c r="F13" s="54">
        <f t="shared" si="0"/>
        <v>0</v>
      </c>
    </row>
    <row r="14" spans="1:6" ht="13.5">
      <c r="A14" s="55">
        <v>411000</v>
      </c>
      <c r="B14" s="56" t="s">
        <v>6</v>
      </c>
      <c r="C14" s="57">
        <f>C15</f>
        <v>0</v>
      </c>
      <c r="D14" s="58">
        <f>D15</f>
        <v>0</v>
      </c>
      <c r="E14" s="58">
        <f>E15</f>
        <v>0</v>
      </c>
      <c r="F14" s="59">
        <f t="shared" si="0"/>
        <v>0</v>
      </c>
    </row>
    <row r="15" spans="1:9" s="26" customFormat="1" ht="13.5">
      <c r="A15" s="60">
        <v>411100</v>
      </c>
      <c r="B15" s="61" t="s">
        <v>101</v>
      </c>
      <c r="C15" s="62"/>
      <c r="D15" s="62"/>
      <c r="E15" s="62"/>
      <c r="F15" s="63">
        <f t="shared" si="0"/>
        <v>0</v>
      </c>
      <c r="H15" s="27"/>
      <c r="I15" s="27"/>
    </row>
    <row r="16" spans="1:6" ht="13.5">
      <c r="A16" s="55">
        <v>412000</v>
      </c>
      <c r="B16" s="56" t="s">
        <v>132</v>
      </c>
      <c r="C16" s="57">
        <f>C17+C18+C19</f>
        <v>0</v>
      </c>
      <c r="D16" s="58">
        <f>D17+D18+D19</f>
        <v>0</v>
      </c>
      <c r="E16" s="58">
        <f>E17+E18+E19</f>
        <v>0</v>
      </c>
      <c r="F16" s="101">
        <f t="shared" si="0"/>
        <v>0</v>
      </c>
    </row>
    <row r="17" spans="1:6" ht="13.5">
      <c r="A17" s="60">
        <v>412100</v>
      </c>
      <c r="B17" s="61" t="s">
        <v>7</v>
      </c>
      <c r="C17" s="62"/>
      <c r="D17" s="62"/>
      <c r="E17" s="62"/>
      <c r="F17" s="63">
        <f t="shared" si="0"/>
        <v>0</v>
      </c>
    </row>
    <row r="18" spans="1:8" ht="13.5">
      <c r="A18" s="60">
        <v>412200</v>
      </c>
      <c r="B18" s="61" t="s">
        <v>8</v>
      </c>
      <c r="C18" s="62"/>
      <c r="D18" s="62"/>
      <c r="E18" s="62"/>
      <c r="F18" s="63">
        <f t="shared" si="0"/>
        <v>0</v>
      </c>
      <c r="H18" s="28"/>
    </row>
    <row r="19" spans="1:6" ht="13.5">
      <c r="A19" s="60">
        <v>412300</v>
      </c>
      <c r="B19" s="61" t="s">
        <v>9</v>
      </c>
      <c r="C19" s="62"/>
      <c r="D19" s="62"/>
      <c r="E19" s="62"/>
      <c r="F19" s="63">
        <f t="shared" si="0"/>
        <v>0</v>
      </c>
    </row>
    <row r="20" spans="1:6" ht="13.5">
      <c r="A20" s="55">
        <v>413000</v>
      </c>
      <c r="B20" s="56" t="s">
        <v>10</v>
      </c>
      <c r="C20" s="57">
        <f>C21</f>
        <v>0</v>
      </c>
      <c r="D20" s="58">
        <f>D21</f>
        <v>0</v>
      </c>
      <c r="E20" s="58">
        <f>E21</f>
        <v>0</v>
      </c>
      <c r="F20" s="101">
        <f aca="true" t="shared" si="1" ref="F20:F83">C20+D20+E20</f>
        <v>0</v>
      </c>
    </row>
    <row r="21" spans="1:8" ht="13.5">
      <c r="A21" s="60">
        <v>413100</v>
      </c>
      <c r="B21" s="61" t="s">
        <v>11</v>
      </c>
      <c r="C21" s="62"/>
      <c r="D21" s="62"/>
      <c r="E21" s="62"/>
      <c r="F21" s="63">
        <f t="shared" si="1"/>
        <v>0</v>
      </c>
      <c r="H21" s="29"/>
    </row>
    <row r="22" spans="1:6" ht="13.5">
      <c r="A22" s="55">
        <v>414000</v>
      </c>
      <c r="B22" s="56" t="s">
        <v>12</v>
      </c>
      <c r="C22" s="57">
        <f>C23+C24+C25</f>
        <v>0</v>
      </c>
      <c r="D22" s="58">
        <f>D23+D24+D25</f>
        <v>0</v>
      </c>
      <c r="E22" s="58">
        <f>E23+E24+E25</f>
        <v>0</v>
      </c>
      <c r="F22" s="101">
        <f t="shared" si="1"/>
        <v>0</v>
      </c>
    </row>
    <row r="23" spans="1:6" ht="13.5">
      <c r="A23" s="64">
        <v>414100</v>
      </c>
      <c r="B23" s="65" t="s">
        <v>102</v>
      </c>
      <c r="C23" s="62"/>
      <c r="D23" s="62"/>
      <c r="E23" s="62"/>
      <c r="F23" s="63">
        <f t="shared" si="1"/>
        <v>0</v>
      </c>
    </row>
    <row r="24" spans="1:6" ht="13.5">
      <c r="A24" s="60">
        <v>414300</v>
      </c>
      <c r="B24" s="61" t="s">
        <v>13</v>
      </c>
      <c r="C24" s="62"/>
      <c r="D24" s="62"/>
      <c r="E24" s="62"/>
      <c r="F24" s="63">
        <f t="shared" si="1"/>
        <v>0</v>
      </c>
    </row>
    <row r="25" spans="1:6" ht="13.5">
      <c r="A25" s="64">
        <v>414400</v>
      </c>
      <c r="B25" s="65" t="s">
        <v>103</v>
      </c>
      <c r="C25" s="62"/>
      <c r="D25" s="62"/>
      <c r="E25" s="62"/>
      <c r="F25" s="63">
        <f t="shared" si="1"/>
        <v>0</v>
      </c>
    </row>
    <row r="26" spans="1:6" ht="13.5">
      <c r="A26" s="55">
        <v>415000</v>
      </c>
      <c r="B26" s="56" t="s">
        <v>104</v>
      </c>
      <c r="C26" s="57">
        <f>C27</f>
        <v>0</v>
      </c>
      <c r="D26" s="58">
        <f>D27</f>
        <v>0</v>
      </c>
      <c r="E26" s="58">
        <f>E27</f>
        <v>0</v>
      </c>
      <c r="F26" s="101">
        <f t="shared" si="1"/>
        <v>0</v>
      </c>
    </row>
    <row r="27" spans="1:6" ht="13.5">
      <c r="A27" s="64">
        <v>415100</v>
      </c>
      <c r="B27" s="65" t="s">
        <v>105</v>
      </c>
      <c r="C27" s="62"/>
      <c r="D27" s="62"/>
      <c r="E27" s="62"/>
      <c r="F27" s="63">
        <f t="shared" si="1"/>
        <v>0</v>
      </c>
    </row>
    <row r="28" spans="1:6" ht="13.5">
      <c r="A28" s="55">
        <v>416000</v>
      </c>
      <c r="B28" s="56" t="s">
        <v>106</v>
      </c>
      <c r="C28" s="66">
        <f>C29</f>
        <v>0</v>
      </c>
      <c r="D28" s="67">
        <f>D29</f>
        <v>0</v>
      </c>
      <c r="E28" s="67">
        <f>E29</f>
        <v>0</v>
      </c>
      <c r="F28" s="101">
        <f t="shared" si="1"/>
        <v>0</v>
      </c>
    </row>
    <row r="29" spans="1:8" ht="13.5">
      <c r="A29" s="60">
        <v>416100</v>
      </c>
      <c r="B29" s="61" t="s">
        <v>107</v>
      </c>
      <c r="C29" s="62"/>
      <c r="D29" s="62"/>
      <c r="E29" s="62"/>
      <c r="F29" s="63">
        <f t="shared" si="1"/>
        <v>0</v>
      </c>
      <c r="H29" s="29"/>
    </row>
    <row r="30" spans="1:6" ht="13.5">
      <c r="A30" s="50">
        <v>420000</v>
      </c>
      <c r="B30" s="51" t="s">
        <v>14</v>
      </c>
      <c r="C30" s="52">
        <f>SUM(C31+C48+C53+C62+C67+C70)</f>
        <v>0</v>
      </c>
      <c r="D30" s="53">
        <f>SUM(D31+D48+D53+D62+D67+D70)</f>
        <v>5421320</v>
      </c>
      <c r="E30" s="53">
        <f>SUM(E31+E48+E53+E62+E67+E70)</f>
        <v>0</v>
      </c>
      <c r="F30" s="100">
        <f t="shared" si="1"/>
        <v>5421320</v>
      </c>
    </row>
    <row r="31" spans="1:6" ht="13.5">
      <c r="A31" s="55">
        <v>421000</v>
      </c>
      <c r="B31" s="56" t="s">
        <v>15</v>
      </c>
      <c r="C31" s="66">
        <f>SUM(C32:C47)</f>
        <v>0</v>
      </c>
      <c r="D31" s="67">
        <f>SUM(D32:D47)</f>
        <v>0</v>
      </c>
      <c r="E31" s="67">
        <f>SUM(E32:E47)</f>
        <v>0</v>
      </c>
      <c r="F31" s="101">
        <f t="shared" si="1"/>
        <v>0</v>
      </c>
    </row>
    <row r="32" spans="1:6" ht="13.5">
      <c r="A32" s="64">
        <v>421100</v>
      </c>
      <c r="B32" s="65" t="s">
        <v>16</v>
      </c>
      <c r="C32" s="62"/>
      <c r="D32" s="62"/>
      <c r="E32" s="62"/>
      <c r="F32" s="63">
        <f aca="true" t="shared" si="2" ref="F32:F47">C32+D32+E32</f>
        <v>0</v>
      </c>
    </row>
    <row r="33" spans="1:6" ht="13.5">
      <c r="A33" s="64">
        <v>421200</v>
      </c>
      <c r="B33" s="65" t="s">
        <v>108</v>
      </c>
      <c r="C33" s="62"/>
      <c r="D33" s="62"/>
      <c r="E33" s="62"/>
      <c r="F33" s="63">
        <f t="shared" si="2"/>
        <v>0</v>
      </c>
    </row>
    <row r="34" spans="1:6" ht="13.5">
      <c r="A34" s="64">
        <v>421221</v>
      </c>
      <c r="B34" s="65" t="s">
        <v>17</v>
      </c>
      <c r="C34" s="62"/>
      <c r="D34" s="62"/>
      <c r="E34" s="62"/>
      <c r="F34" s="63">
        <f t="shared" si="2"/>
        <v>0</v>
      </c>
    </row>
    <row r="35" spans="1:6" ht="13.5">
      <c r="A35" s="64">
        <v>421222</v>
      </c>
      <c r="B35" s="65" t="s">
        <v>18</v>
      </c>
      <c r="C35" s="62"/>
      <c r="D35" s="62"/>
      <c r="E35" s="62"/>
      <c r="F35" s="63">
        <f t="shared" si="2"/>
        <v>0</v>
      </c>
    </row>
    <row r="36" spans="1:6" ht="13.5">
      <c r="A36" s="60">
        <v>421225</v>
      </c>
      <c r="B36" s="61" t="s">
        <v>19</v>
      </c>
      <c r="C36" s="62"/>
      <c r="D36" s="62"/>
      <c r="E36" s="62"/>
      <c r="F36" s="63">
        <f t="shared" si="2"/>
        <v>0</v>
      </c>
    </row>
    <row r="37" spans="1:6" ht="13.5">
      <c r="A37" s="60">
        <v>421311</v>
      </c>
      <c r="B37" s="61" t="s">
        <v>109</v>
      </c>
      <c r="C37" s="62"/>
      <c r="D37" s="62"/>
      <c r="E37" s="62"/>
      <c r="F37" s="63">
        <f t="shared" si="2"/>
        <v>0</v>
      </c>
    </row>
    <row r="38" spans="1:6" ht="13.5">
      <c r="A38" s="60">
        <v>421321</v>
      </c>
      <c r="B38" s="61" t="s">
        <v>113</v>
      </c>
      <c r="C38" s="62"/>
      <c r="D38" s="62"/>
      <c r="E38" s="62"/>
      <c r="F38" s="63">
        <f t="shared" si="2"/>
        <v>0</v>
      </c>
    </row>
    <row r="39" spans="1:6" ht="13.5">
      <c r="A39" s="60">
        <v>421323</v>
      </c>
      <c r="B39" s="61" t="s">
        <v>110</v>
      </c>
      <c r="C39" s="62"/>
      <c r="D39" s="62"/>
      <c r="E39" s="62"/>
      <c r="F39" s="63">
        <f t="shared" si="2"/>
        <v>0</v>
      </c>
    </row>
    <row r="40" spans="1:6" ht="13.5">
      <c r="A40" s="60">
        <v>421324</v>
      </c>
      <c r="B40" s="61" t="s">
        <v>20</v>
      </c>
      <c r="C40" s="62"/>
      <c r="D40" s="62"/>
      <c r="E40" s="62"/>
      <c r="F40" s="63">
        <f t="shared" si="2"/>
        <v>0</v>
      </c>
    </row>
    <row r="41" spans="1:6" ht="13.5">
      <c r="A41" s="60">
        <v>421325</v>
      </c>
      <c r="B41" s="61" t="s">
        <v>21</v>
      </c>
      <c r="C41" s="62"/>
      <c r="D41" s="62"/>
      <c r="E41" s="62"/>
      <c r="F41" s="63">
        <f t="shared" si="2"/>
        <v>0</v>
      </c>
    </row>
    <row r="42" spans="1:6" ht="13.5">
      <c r="A42" s="60">
        <v>421391</v>
      </c>
      <c r="B42" s="61" t="s">
        <v>22</v>
      </c>
      <c r="C42" s="62"/>
      <c r="D42" s="62"/>
      <c r="E42" s="62"/>
      <c r="F42" s="63">
        <f t="shared" si="2"/>
        <v>0</v>
      </c>
    </row>
    <row r="43" spans="1:6" ht="13.5">
      <c r="A43" s="60">
        <v>421400</v>
      </c>
      <c r="B43" s="61" t="s">
        <v>23</v>
      </c>
      <c r="C43" s="62"/>
      <c r="D43" s="62"/>
      <c r="E43" s="62"/>
      <c r="F43" s="63">
        <f t="shared" si="2"/>
        <v>0</v>
      </c>
    </row>
    <row r="44" spans="1:6" ht="13.5">
      <c r="A44" s="60">
        <v>421500</v>
      </c>
      <c r="B44" s="61" t="s">
        <v>24</v>
      </c>
      <c r="C44" s="62"/>
      <c r="D44" s="62"/>
      <c r="E44" s="62"/>
      <c r="F44" s="63">
        <f t="shared" si="2"/>
        <v>0</v>
      </c>
    </row>
    <row r="45" spans="1:6" ht="13.5">
      <c r="A45" s="60">
        <v>421600</v>
      </c>
      <c r="B45" s="61" t="s">
        <v>25</v>
      </c>
      <c r="C45" s="62"/>
      <c r="D45" s="62"/>
      <c r="E45" s="62"/>
      <c r="F45" s="63">
        <f t="shared" si="2"/>
        <v>0</v>
      </c>
    </row>
    <row r="46" spans="1:6" ht="13.5">
      <c r="A46" s="60">
        <v>421629</v>
      </c>
      <c r="B46" s="61" t="s">
        <v>88</v>
      </c>
      <c r="C46" s="62"/>
      <c r="D46" s="62"/>
      <c r="E46" s="62"/>
      <c r="F46" s="63">
        <f t="shared" si="2"/>
        <v>0</v>
      </c>
    </row>
    <row r="47" spans="1:6" ht="13.5">
      <c r="A47" s="64">
        <v>421900</v>
      </c>
      <c r="B47" s="65" t="s">
        <v>26</v>
      </c>
      <c r="C47" s="62"/>
      <c r="D47" s="62"/>
      <c r="E47" s="62"/>
      <c r="F47" s="63">
        <f t="shared" si="2"/>
        <v>0</v>
      </c>
    </row>
    <row r="48" spans="1:6" ht="13.5">
      <c r="A48" s="55">
        <v>422000</v>
      </c>
      <c r="B48" s="56" t="s">
        <v>27</v>
      </c>
      <c r="C48" s="66">
        <f>C49+C50+C51+C52</f>
        <v>0</v>
      </c>
      <c r="D48" s="67">
        <f>D49+D50+D51+D52</f>
        <v>570000</v>
      </c>
      <c r="E48" s="67">
        <f>E49+E50+E51+E52</f>
        <v>0</v>
      </c>
      <c r="F48" s="101">
        <f t="shared" si="1"/>
        <v>570000</v>
      </c>
    </row>
    <row r="49" spans="1:6" ht="13.5">
      <c r="A49" s="64">
        <v>422100</v>
      </c>
      <c r="B49" s="65" t="s">
        <v>111</v>
      </c>
      <c r="C49" s="62"/>
      <c r="D49" s="62"/>
      <c r="E49" s="62"/>
      <c r="F49" s="63">
        <f t="shared" si="1"/>
        <v>0</v>
      </c>
    </row>
    <row r="50" spans="1:6" ht="13.5">
      <c r="A50" s="64">
        <v>422200</v>
      </c>
      <c r="B50" s="65" t="s">
        <v>112</v>
      </c>
      <c r="C50" s="62"/>
      <c r="D50" s="62">
        <v>570000</v>
      </c>
      <c r="E50" s="62"/>
      <c r="F50" s="63">
        <f t="shared" si="1"/>
        <v>570000</v>
      </c>
    </row>
    <row r="51" spans="1:9" ht="13.5">
      <c r="A51" s="64">
        <v>422300</v>
      </c>
      <c r="B51" s="65" t="s">
        <v>28</v>
      </c>
      <c r="C51" s="62"/>
      <c r="D51" s="62"/>
      <c r="E51" s="62"/>
      <c r="F51" s="63">
        <f t="shared" si="1"/>
        <v>0</v>
      </c>
      <c r="I51" s="28"/>
    </row>
    <row r="52" spans="1:61" ht="13.5">
      <c r="A52" s="64">
        <v>422900</v>
      </c>
      <c r="B52" s="65" t="s">
        <v>29</v>
      </c>
      <c r="C52" s="62"/>
      <c r="D52" s="62"/>
      <c r="E52" s="62"/>
      <c r="F52" s="63">
        <f t="shared" si="1"/>
        <v>0</v>
      </c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</row>
    <row r="53" spans="1:6" ht="13.5">
      <c r="A53" s="55">
        <v>423000</v>
      </c>
      <c r="B53" s="56" t="s">
        <v>30</v>
      </c>
      <c r="C53" s="66">
        <f>C54+C55+C56+C57+C58+C59+C60+C61</f>
        <v>0</v>
      </c>
      <c r="D53" s="66">
        <f>D54+D55+D56+D57+D58+D59+D60+D61</f>
        <v>703320</v>
      </c>
      <c r="E53" s="66">
        <f>E54+E55+E56+E57+E58+E59+E60+E61</f>
        <v>0</v>
      </c>
      <c r="F53" s="101">
        <f t="shared" si="1"/>
        <v>703320</v>
      </c>
    </row>
    <row r="54" spans="1:6" ht="13.5">
      <c r="A54" s="64">
        <v>423100</v>
      </c>
      <c r="B54" s="65" t="s">
        <v>31</v>
      </c>
      <c r="C54" s="62"/>
      <c r="D54" s="62"/>
      <c r="E54" s="62"/>
      <c r="F54" s="63">
        <f t="shared" si="1"/>
        <v>0</v>
      </c>
    </row>
    <row r="55" spans="1:6" ht="13.5">
      <c r="A55" s="60">
        <v>423200</v>
      </c>
      <c r="B55" s="61" t="s">
        <v>32</v>
      </c>
      <c r="C55" s="62"/>
      <c r="D55" s="62"/>
      <c r="E55" s="62"/>
      <c r="F55" s="63">
        <f t="shared" si="1"/>
        <v>0</v>
      </c>
    </row>
    <row r="56" spans="1:6" ht="13.5">
      <c r="A56" s="64">
        <v>423300</v>
      </c>
      <c r="B56" s="65" t="s">
        <v>114</v>
      </c>
      <c r="C56" s="62"/>
      <c r="D56" s="62"/>
      <c r="E56" s="62"/>
      <c r="F56" s="63">
        <f t="shared" si="1"/>
        <v>0</v>
      </c>
    </row>
    <row r="57" spans="1:6" ht="13.5">
      <c r="A57" s="64">
        <v>423400</v>
      </c>
      <c r="B57" s="65" t="s">
        <v>33</v>
      </c>
      <c r="C57" s="62"/>
      <c r="D57" s="62"/>
      <c r="E57" s="62"/>
      <c r="F57" s="63">
        <f t="shared" si="1"/>
        <v>0</v>
      </c>
    </row>
    <row r="58" spans="1:6" s="26" customFormat="1" ht="13.5">
      <c r="A58" s="60">
        <v>423500</v>
      </c>
      <c r="B58" s="61" t="s">
        <v>34</v>
      </c>
      <c r="C58" s="62"/>
      <c r="D58" s="62">
        <v>703320</v>
      </c>
      <c r="E58" s="62"/>
      <c r="F58" s="63">
        <f t="shared" si="1"/>
        <v>703320</v>
      </c>
    </row>
    <row r="59" spans="1:6" ht="13.5">
      <c r="A59" s="64">
        <v>423600</v>
      </c>
      <c r="B59" s="65" t="s">
        <v>35</v>
      </c>
      <c r="C59" s="62"/>
      <c r="D59" s="62"/>
      <c r="E59" s="62"/>
      <c r="F59" s="63">
        <f t="shared" si="1"/>
        <v>0</v>
      </c>
    </row>
    <row r="60" spans="1:6" ht="13.5">
      <c r="A60" s="64">
        <v>423700</v>
      </c>
      <c r="B60" s="65" t="s">
        <v>36</v>
      </c>
      <c r="C60" s="62"/>
      <c r="D60" s="62"/>
      <c r="E60" s="62"/>
      <c r="F60" s="63">
        <f t="shared" si="1"/>
        <v>0</v>
      </c>
    </row>
    <row r="61" spans="1:9" ht="13.5">
      <c r="A61" s="60">
        <v>423900</v>
      </c>
      <c r="B61" s="61" t="s">
        <v>37</v>
      </c>
      <c r="C61" s="62"/>
      <c r="D61" s="62"/>
      <c r="E61" s="62"/>
      <c r="F61" s="63">
        <f t="shared" si="1"/>
        <v>0</v>
      </c>
      <c r="H61" s="30"/>
      <c r="I61" s="28"/>
    </row>
    <row r="62" spans="1:9" ht="13.5">
      <c r="A62" s="55">
        <v>424000</v>
      </c>
      <c r="B62" s="56" t="s">
        <v>38</v>
      </c>
      <c r="C62" s="66">
        <f>C63+C64+C65+C66</f>
        <v>0</v>
      </c>
      <c r="D62" s="67">
        <f>D63+D64+D65+D66</f>
        <v>4148000</v>
      </c>
      <c r="E62" s="67">
        <f>E63+E64+E65+E66</f>
        <v>0</v>
      </c>
      <c r="F62" s="101">
        <f t="shared" si="1"/>
        <v>4148000</v>
      </c>
      <c r="I62" s="28"/>
    </row>
    <row r="63" spans="1:9" ht="13.5">
      <c r="A63" s="64">
        <v>424200</v>
      </c>
      <c r="B63" s="65" t="s">
        <v>39</v>
      </c>
      <c r="C63" s="62"/>
      <c r="D63" s="62">
        <v>4148000</v>
      </c>
      <c r="E63" s="62"/>
      <c r="F63" s="63">
        <f t="shared" si="1"/>
        <v>4148000</v>
      </c>
      <c r="I63" s="28"/>
    </row>
    <row r="64" spans="1:6" ht="13.5">
      <c r="A64" s="64">
        <v>424300</v>
      </c>
      <c r="B64" s="65" t="s">
        <v>40</v>
      </c>
      <c r="C64" s="62"/>
      <c r="D64" s="62"/>
      <c r="E64" s="62"/>
      <c r="F64" s="63">
        <f t="shared" si="1"/>
        <v>0</v>
      </c>
    </row>
    <row r="65" spans="1:6" ht="13.5">
      <c r="A65" s="64">
        <v>424600</v>
      </c>
      <c r="B65" s="65" t="s">
        <v>41</v>
      </c>
      <c r="C65" s="62"/>
      <c r="D65" s="62"/>
      <c r="E65" s="62"/>
      <c r="F65" s="63">
        <f t="shared" si="1"/>
        <v>0</v>
      </c>
    </row>
    <row r="66" spans="1:8" ht="13.5">
      <c r="A66" s="64">
        <v>424900</v>
      </c>
      <c r="B66" s="65" t="s">
        <v>115</v>
      </c>
      <c r="C66" s="62"/>
      <c r="D66" s="62"/>
      <c r="E66" s="62"/>
      <c r="F66" s="63">
        <f t="shared" si="1"/>
        <v>0</v>
      </c>
      <c r="H66" s="29"/>
    </row>
    <row r="67" spans="1:6" ht="13.5">
      <c r="A67" s="55">
        <v>425000</v>
      </c>
      <c r="B67" s="56" t="s">
        <v>42</v>
      </c>
      <c r="C67" s="66">
        <f>C68+C69</f>
        <v>0</v>
      </c>
      <c r="D67" s="67">
        <f>D68+D69</f>
        <v>0</v>
      </c>
      <c r="E67" s="67">
        <f>E68+E69</f>
        <v>0</v>
      </c>
      <c r="F67" s="101">
        <f t="shared" si="1"/>
        <v>0</v>
      </c>
    </row>
    <row r="68" spans="1:6" ht="13.5">
      <c r="A68" s="60">
        <v>425100</v>
      </c>
      <c r="B68" s="61" t="s">
        <v>116</v>
      </c>
      <c r="C68" s="62"/>
      <c r="D68" s="62"/>
      <c r="E68" s="62"/>
      <c r="F68" s="63">
        <f t="shared" si="1"/>
        <v>0</v>
      </c>
    </row>
    <row r="69" spans="1:6" ht="13.5">
      <c r="A69" s="60">
        <v>425200</v>
      </c>
      <c r="B69" s="61" t="s">
        <v>117</v>
      </c>
      <c r="C69" s="62"/>
      <c r="D69" s="62"/>
      <c r="E69" s="62"/>
      <c r="F69" s="63">
        <f t="shared" si="1"/>
        <v>0</v>
      </c>
    </row>
    <row r="70" spans="1:6" ht="13.5">
      <c r="A70" s="55">
        <v>426000</v>
      </c>
      <c r="B70" s="56" t="s">
        <v>43</v>
      </c>
      <c r="C70" s="66">
        <f>SUM(C71:C77)</f>
        <v>0</v>
      </c>
      <c r="D70" s="67">
        <f>SUM(D71:D77)</f>
        <v>0</v>
      </c>
      <c r="E70" s="67">
        <f>SUM(E71:E77)</f>
        <v>0</v>
      </c>
      <c r="F70" s="101">
        <f t="shared" si="1"/>
        <v>0</v>
      </c>
    </row>
    <row r="71" spans="1:6" ht="13.5">
      <c r="A71" s="64">
        <v>426100</v>
      </c>
      <c r="B71" s="65" t="s">
        <v>44</v>
      </c>
      <c r="C71" s="62"/>
      <c r="D71" s="62"/>
      <c r="E71" s="62"/>
      <c r="F71" s="63">
        <f t="shared" si="1"/>
        <v>0</v>
      </c>
    </row>
    <row r="72" spans="1:6" ht="13.5">
      <c r="A72" s="64">
        <v>426300</v>
      </c>
      <c r="B72" s="65" t="s">
        <v>45</v>
      </c>
      <c r="C72" s="62"/>
      <c r="D72" s="62"/>
      <c r="E72" s="62"/>
      <c r="F72" s="63">
        <f t="shared" si="1"/>
        <v>0</v>
      </c>
    </row>
    <row r="73" spans="1:6" ht="13.5">
      <c r="A73" s="64">
        <v>426400</v>
      </c>
      <c r="B73" s="65" t="s">
        <v>46</v>
      </c>
      <c r="C73" s="62"/>
      <c r="D73" s="62"/>
      <c r="E73" s="62"/>
      <c r="F73" s="63">
        <f t="shared" si="1"/>
        <v>0</v>
      </c>
    </row>
    <row r="74" spans="1:6" ht="13.5">
      <c r="A74" s="64">
        <v>426500</v>
      </c>
      <c r="B74" s="65" t="s">
        <v>47</v>
      </c>
      <c r="C74" s="62"/>
      <c r="D74" s="62"/>
      <c r="E74" s="62"/>
      <c r="F74" s="63">
        <f t="shared" si="1"/>
        <v>0</v>
      </c>
    </row>
    <row r="75" spans="1:6" ht="13.5">
      <c r="A75" s="64">
        <v>426600</v>
      </c>
      <c r="B75" s="65" t="s">
        <v>48</v>
      </c>
      <c r="C75" s="62"/>
      <c r="D75" s="62"/>
      <c r="E75" s="62"/>
      <c r="F75" s="63">
        <f t="shared" si="1"/>
        <v>0</v>
      </c>
    </row>
    <row r="76" spans="1:6" ht="13.5">
      <c r="A76" s="60">
        <v>426800</v>
      </c>
      <c r="B76" s="61" t="s">
        <v>49</v>
      </c>
      <c r="C76" s="62"/>
      <c r="D76" s="62"/>
      <c r="E76" s="62"/>
      <c r="F76" s="63">
        <f t="shared" si="1"/>
        <v>0</v>
      </c>
    </row>
    <row r="77" spans="1:6" ht="13.5">
      <c r="A77" s="60">
        <v>426900</v>
      </c>
      <c r="B77" s="61" t="s">
        <v>50</v>
      </c>
      <c r="C77" s="62"/>
      <c r="D77" s="62"/>
      <c r="E77" s="62"/>
      <c r="F77" s="63">
        <f t="shared" si="1"/>
        <v>0</v>
      </c>
    </row>
    <row r="78" spans="1:6" ht="13.5">
      <c r="A78" s="50">
        <v>430000</v>
      </c>
      <c r="B78" s="51" t="s">
        <v>118</v>
      </c>
      <c r="C78" s="52">
        <f>C79</f>
        <v>0</v>
      </c>
      <c r="D78" s="53">
        <f>D79</f>
        <v>0</v>
      </c>
      <c r="E78" s="53">
        <f>E79</f>
        <v>0</v>
      </c>
      <c r="F78" s="100">
        <f t="shared" si="1"/>
        <v>0</v>
      </c>
    </row>
    <row r="79" spans="1:6" ht="13.5">
      <c r="A79" s="55">
        <v>431000</v>
      </c>
      <c r="B79" s="56" t="s">
        <v>119</v>
      </c>
      <c r="C79" s="66">
        <f>C80+C81</f>
        <v>0</v>
      </c>
      <c r="D79" s="67">
        <f>D80+D81</f>
        <v>0</v>
      </c>
      <c r="E79" s="67">
        <f>E80+E81</f>
        <v>0</v>
      </c>
      <c r="F79" s="101">
        <f t="shared" si="1"/>
        <v>0</v>
      </c>
    </row>
    <row r="80" spans="1:6" ht="13.5">
      <c r="A80" s="64">
        <v>431100</v>
      </c>
      <c r="B80" s="65" t="s">
        <v>51</v>
      </c>
      <c r="C80" s="62"/>
      <c r="D80" s="62"/>
      <c r="E80" s="62"/>
      <c r="F80" s="63">
        <f t="shared" si="1"/>
        <v>0</v>
      </c>
    </row>
    <row r="81" spans="1:6" ht="13.5">
      <c r="A81" s="64">
        <v>431200</v>
      </c>
      <c r="B81" s="65" t="s">
        <v>52</v>
      </c>
      <c r="C81" s="62"/>
      <c r="D81" s="62"/>
      <c r="E81" s="62"/>
      <c r="F81" s="63">
        <f t="shared" si="1"/>
        <v>0</v>
      </c>
    </row>
    <row r="82" spans="1:6" ht="13.5">
      <c r="A82" s="68">
        <v>440000</v>
      </c>
      <c r="B82" s="69" t="s">
        <v>120</v>
      </c>
      <c r="C82" s="70">
        <f>C83</f>
        <v>0</v>
      </c>
      <c r="D82" s="70">
        <f>D83</f>
        <v>0</v>
      </c>
      <c r="E82" s="70">
        <f>E83</f>
        <v>0</v>
      </c>
      <c r="F82" s="100">
        <f t="shared" si="1"/>
        <v>0</v>
      </c>
    </row>
    <row r="83" spans="1:61" ht="13.5">
      <c r="A83" s="71">
        <v>441000</v>
      </c>
      <c r="B83" s="72" t="s">
        <v>121</v>
      </c>
      <c r="C83" s="73">
        <f>SUM(C84+C85+C86+C87+C87+C888)</f>
        <v>0</v>
      </c>
      <c r="D83" s="73">
        <f>SUM(D84+D85+D86+D87+D87+D888)</f>
        <v>0</v>
      </c>
      <c r="E83" s="73">
        <f>SUM(E84+E85+E86+E87+E87+E888)</f>
        <v>0</v>
      </c>
      <c r="F83" s="101">
        <f t="shared" si="1"/>
        <v>0</v>
      </c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</row>
    <row r="84" spans="1:61" ht="13.5">
      <c r="A84" s="74">
        <v>441100</v>
      </c>
      <c r="B84" s="75" t="s">
        <v>53</v>
      </c>
      <c r="C84" s="62"/>
      <c r="D84" s="62"/>
      <c r="E84" s="62"/>
      <c r="F84" s="63">
        <f aca="true" t="shared" si="3" ref="F84:F97">C84+D84+E84</f>
        <v>0</v>
      </c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</row>
    <row r="85" spans="1:61" ht="13.5">
      <c r="A85" s="76">
        <v>441400</v>
      </c>
      <c r="B85" s="77" t="s">
        <v>122</v>
      </c>
      <c r="C85" s="62"/>
      <c r="D85" s="62"/>
      <c r="E85" s="62"/>
      <c r="F85" s="63">
        <f t="shared" si="3"/>
        <v>0</v>
      </c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</row>
    <row r="86" spans="1:61" ht="13.5">
      <c r="A86" s="78">
        <v>444100</v>
      </c>
      <c r="B86" s="77" t="s">
        <v>54</v>
      </c>
      <c r="C86" s="62"/>
      <c r="D86" s="62"/>
      <c r="E86" s="62"/>
      <c r="F86" s="63">
        <f t="shared" si="3"/>
        <v>0</v>
      </c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</row>
    <row r="87" spans="1:61" ht="13.5">
      <c r="A87" s="78">
        <v>444200</v>
      </c>
      <c r="B87" s="77" t="s">
        <v>55</v>
      </c>
      <c r="C87" s="62"/>
      <c r="D87" s="62"/>
      <c r="E87" s="62"/>
      <c r="F87" s="63">
        <f t="shared" si="3"/>
        <v>0</v>
      </c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</row>
    <row r="88" spans="1:61" s="32" customFormat="1" ht="13.5">
      <c r="A88" s="76">
        <v>444300</v>
      </c>
      <c r="B88" s="79" t="s">
        <v>123</v>
      </c>
      <c r="C88" s="62"/>
      <c r="D88" s="62"/>
      <c r="E88" s="62"/>
      <c r="F88" s="63">
        <f t="shared" si="3"/>
        <v>0</v>
      </c>
      <c r="G88" s="24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</row>
    <row r="89" spans="1:6" ht="13.5">
      <c r="A89" s="102">
        <v>460000</v>
      </c>
      <c r="B89" s="103" t="s">
        <v>148</v>
      </c>
      <c r="C89" s="104">
        <f>C90</f>
        <v>0</v>
      </c>
      <c r="D89" s="105">
        <f>D90</f>
        <v>0</v>
      </c>
      <c r="E89" s="105">
        <f>E90</f>
        <v>0</v>
      </c>
      <c r="F89" s="106">
        <f>SUM(C89:E89)</f>
        <v>0</v>
      </c>
    </row>
    <row r="90" spans="1:61" ht="13.5">
      <c r="A90" s="107">
        <v>465112</v>
      </c>
      <c r="B90" s="108" t="s">
        <v>149</v>
      </c>
      <c r="C90" s="109"/>
      <c r="D90" s="110"/>
      <c r="E90" s="111"/>
      <c r="F90" s="112">
        <f>SUM(C90:E90)</f>
        <v>0</v>
      </c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</row>
    <row r="91" spans="1:61" ht="13.5">
      <c r="A91" s="50">
        <v>480000</v>
      </c>
      <c r="B91" s="51" t="s">
        <v>56</v>
      </c>
      <c r="C91" s="52">
        <f>SUM(C92+C94+C97+C99)</f>
        <v>0</v>
      </c>
      <c r="D91" s="53">
        <f>SUM(D92+D94+D97+D99)</f>
        <v>0</v>
      </c>
      <c r="E91" s="53">
        <f>SUM(E92+E94+E97+E99)</f>
        <v>0</v>
      </c>
      <c r="F91" s="100">
        <f t="shared" si="3"/>
        <v>0</v>
      </c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</row>
    <row r="92" spans="1:6" ht="13.5">
      <c r="A92" s="80">
        <v>481000</v>
      </c>
      <c r="B92" s="81" t="s">
        <v>57</v>
      </c>
      <c r="C92" s="82">
        <f>C93</f>
        <v>0</v>
      </c>
      <c r="D92" s="83">
        <f>D93</f>
        <v>0</v>
      </c>
      <c r="E92" s="83">
        <f>E93</f>
        <v>0</v>
      </c>
      <c r="F92" s="101">
        <f t="shared" si="3"/>
        <v>0</v>
      </c>
    </row>
    <row r="93" spans="1:6" ht="13.5">
      <c r="A93" s="60">
        <v>481900</v>
      </c>
      <c r="B93" s="61" t="s">
        <v>58</v>
      </c>
      <c r="C93" s="62"/>
      <c r="D93" s="62"/>
      <c r="E93" s="62"/>
      <c r="F93" s="63">
        <f t="shared" si="3"/>
        <v>0</v>
      </c>
    </row>
    <row r="94" spans="1:6" ht="13.5">
      <c r="A94" s="55">
        <v>482000</v>
      </c>
      <c r="B94" s="56" t="s">
        <v>124</v>
      </c>
      <c r="C94" s="66">
        <f>C95+C96</f>
        <v>0</v>
      </c>
      <c r="D94" s="67">
        <f>D95+D96</f>
        <v>0</v>
      </c>
      <c r="E94" s="67">
        <f>E95+E96</f>
        <v>0</v>
      </c>
      <c r="F94" s="101">
        <f t="shared" si="3"/>
        <v>0</v>
      </c>
    </row>
    <row r="95" spans="1:6" ht="13.5">
      <c r="A95" s="64">
        <v>482100</v>
      </c>
      <c r="B95" s="65" t="s">
        <v>59</v>
      </c>
      <c r="C95" s="62"/>
      <c r="D95" s="62"/>
      <c r="E95" s="62"/>
      <c r="F95" s="63">
        <f t="shared" si="3"/>
        <v>0</v>
      </c>
    </row>
    <row r="96" spans="1:61" ht="13.5">
      <c r="A96" s="64">
        <v>482200</v>
      </c>
      <c r="B96" s="65" t="s">
        <v>60</v>
      </c>
      <c r="C96" s="62"/>
      <c r="D96" s="62"/>
      <c r="E96" s="62"/>
      <c r="F96" s="63">
        <f t="shared" si="3"/>
        <v>0</v>
      </c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</row>
    <row r="97" spans="1:61" ht="13.5">
      <c r="A97" s="55">
        <v>483000</v>
      </c>
      <c r="B97" s="56" t="s">
        <v>125</v>
      </c>
      <c r="C97" s="66">
        <f>C98</f>
        <v>0</v>
      </c>
      <c r="D97" s="67">
        <f>D98</f>
        <v>0</v>
      </c>
      <c r="E97" s="67">
        <f>E98</f>
        <v>0</v>
      </c>
      <c r="F97" s="101">
        <f t="shared" si="3"/>
        <v>0</v>
      </c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</row>
    <row r="98" spans="1:61" ht="13.5">
      <c r="A98" s="64">
        <v>483100</v>
      </c>
      <c r="B98" s="65" t="s">
        <v>126</v>
      </c>
      <c r="C98" s="62"/>
      <c r="D98" s="62"/>
      <c r="E98" s="62"/>
      <c r="F98" s="63">
        <f aca="true" t="shared" si="4" ref="F98:F105">C98+D98+E98</f>
        <v>0</v>
      </c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</row>
    <row r="99" spans="1:6" ht="27">
      <c r="A99" s="55">
        <v>485000</v>
      </c>
      <c r="B99" s="99" t="s">
        <v>127</v>
      </c>
      <c r="C99" s="66">
        <f>C100</f>
        <v>0</v>
      </c>
      <c r="D99" s="67">
        <f>D100</f>
        <v>0</v>
      </c>
      <c r="E99" s="67">
        <f>E100</f>
        <v>0</v>
      </c>
      <c r="F99" s="101">
        <f t="shared" si="4"/>
        <v>0</v>
      </c>
    </row>
    <row r="100" spans="1:6" ht="13.5">
      <c r="A100" s="64">
        <v>485100</v>
      </c>
      <c r="B100" s="65" t="s">
        <v>128</v>
      </c>
      <c r="C100" s="62"/>
      <c r="D100" s="62"/>
      <c r="E100" s="62"/>
      <c r="F100" s="63">
        <f t="shared" si="4"/>
        <v>0</v>
      </c>
    </row>
    <row r="101" spans="1:6" ht="13.5">
      <c r="A101" s="84">
        <v>500000</v>
      </c>
      <c r="B101" s="85" t="s">
        <v>97</v>
      </c>
      <c r="C101" s="86">
        <f>SUM(C102+C113)</f>
        <v>0</v>
      </c>
      <c r="D101" s="87">
        <f>SUM(D102+D113)</f>
        <v>0</v>
      </c>
      <c r="E101" s="87">
        <f>SUM(E102+E113)</f>
        <v>0</v>
      </c>
      <c r="F101" s="49">
        <f t="shared" si="4"/>
        <v>0</v>
      </c>
    </row>
    <row r="102" spans="1:6" ht="13.5">
      <c r="A102" s="50">
        <v>510000</v>
      </c>
      <c r="B102" s="51" t="s">
        <v>61</v>
      </c>
      <c r="C102" s="52">
        <f>SUM(C103+C106+C111)</f>
        <v>0</v>
      </c>
      <c r="D102" s="53">
        <f>SUM(D103+D106+D111)</f>
        <v>0</v>
      </c>
      <c r="E102" s="53">
        <f>SUM(E103+E106+E111)</f>
        <v>0</v>
      </c>
      <c r="F102" s="100">
        <f t="shared" si="4"/>
        <v>0</v>
      </c>
    </row>
    <row r="103" spans="1:6" ht="13.5">
      <c r="A103" s="55">
        <v>511000</v>
      </c>
      <c r="B103" s="56" t="s">
        <v>62</v>
      </c>
      <c r="C103" s="66">
        <f>C104+C105</f>
        <v>0</v>
      </c>
      <c r="D103" s="67">
        <f>D104+D105</f>
        <v>0</v>
      </c>
      <c r="E103" s="67">
        <f>E104+E105</f>
        <v>0</v>
      </c>
      <c r="F103" s="101">
        <f t="shared" si="4"/>
        <v>0</v>
      </c>
    </row>
    <row r="104" spans="1:6" ht="13.5">
      <c r="A104" s="64">
        <v>511300</v>
      </c>
      <c r="B104" s="65" t="s">
        <v>63</v>
      </c>
      <c r="C104" s="62"/>
      <c r="D104" s="62"/>
      <c r="E104" s="62"/>
      <c r="F104" s="63">
        <f t="shared" si="4"/>
        <v>0</v>
      </c>
    </row>
    <row r="105" spans="1:6" ht="13.5">
      <c r="A105" s="64">
        <v>511400</v>
      </c>
      <c r="B105" s="65" t="s">
        <v>98</v>
      </c>
      <c r="C105" s="62"/>
      <c r="D105" s="62"/>
      <c r="E105" s="62"/>
      <c r="F105" s="63">
        <f t="shared" si="4"/>
        <v>0</v>
      </c>
    </row>
    <row r="106" spans="1:6" ht="13.5">
      <c r="A106" s="55">
        <v>512000</v>
      </c>
      <c r="B106" s="56" t="s">
        <v>64</v>
      </c>
      <c r="C106" s="66">
        <f>SUM(C107:C110)</f>
        <v>0</v>
      </c>
      <c r="D106" s="67">
        <f>SUM(D107:D110)</f>
        <v>0</v>
      </c>
      <c r="E106" s="67">
        <f>SUM(E107:E110)</f>
        <v>0</v>
      </c>
      <c r="F106" s="101">
        <f aca="true" t="shared" si="5" ref="F106:F111">C106+D106+E106</f>
        <v>0</v>
      </c>
    </row>
    <row r="107" spans="1:61" ht="13.5">
      <c r="A107" s="60">
        <v>512200</v>
      </c>
      <c r="B107" s="61" t="s">
        <v>65</v>
      </c>
      <c r="C107" s="62"/>
      <c r="D107" s="62"/>
      <c r="E107" s="62"/>
      <c r="F107" s="63">
        <f t="shared" si="5"/>
        <v>0</v>
      </c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</row>
    <row r="108" spans="1:6" ht="13.5">
      <c r="A108" s="64">
        <v>512600</v>
      </c>
      <c r="B108" s="65" t="s">
        <v>99</v>
      </c>
      <c r="C108" s="62"/>
      <c r="D108" s="62"/>
      <c r="E108" s="62"/>
      <c r="F108" s="63">
        <f t="shared" si="5"/>
        <v>0</v>
      </c>
    </row>
    <row r="109" spans="1:6" ht="13.5">
      <c r="A109" s="64">
        <v>512800</v>
      </c>
      <c r="B109" s="65" t="s">
        <v>66</v>
      </c>
      <c r="C109" s="62"/>
      <c r="D109" s="62"/>
      <c r="E109" s="62"/>
      <c r="F109" s="63">
        <f t="shared" si="5"/>
        <v>0</v>
      </c>
    </row>
    <row r="110" spans="1:6" ht="13.5">
      <c r="A110" s="64">
        <v>512900</v>
      </c>
      <c r="B110" s="65" t="s">
        <v>100</v>
      </c>
      <c r="C110" s="62"/>
      <c r="D110" s="62"/>
      <c r="E110" s="62"/>
      <c r="F110" s="63">
        <f t="shared" si="5"/>
        <v>0</v>
      </c>
    </row>
    <row r="111" spans="1:6" ht="13.5">
      <c r="A111" s="55">
        <v>515000</v>
      </c>
      <c r="B111" s="56" t="s">
        <v>67</v>
      </c>
      <c r="C111" s="66">
        <f>C112</f>
        <v>0</v>
      </c>
      <c r="D111" s="67">
        <f>D112</f>
        <v>0</v>
      </c>
      <c r="E111" s="67">
        <f>E112</f>
        <v>0</v>
      </c>
      <c r="F111" s="101">
        <f t="shared" si="5"/>
        <v>0</v>
      </c>
    </row>
    <row r="112" spans="1:6" ht="13.5">
      <c r="A112" s="64">
        <v>515100</v>
      </c>
      <c r="B112" s="65" t="s">
        <v>68</v>
      </c>
      <c r="C112" s="62"/>
      <c r="D112" s="62"/>
      <c r="E112" s="62"/>
      <c r="F112" s="63">
        <f>C112+D112+E112</f>
        <v>0</v>
      </c>
    </row>
    <row r="113" spans="1:6" ht="13.5">
      <c r="A113" s="50">
        <v>520000</v>
      </c>
      <c r="B113" s="51" t="s">
        <v>69</v>
      </c>
      <c r="C113" s="52">
        <f aca="true" t="shared" si="6" ref="C113:E114">SUM(C114)</f>
        <v>0</v>
      </c>
      <c r="D113" s="53">
        <f t="shared" si="6"/>
        <v>0</v>
      </c>
      <c r="E113" s="53">
        <f t="shared" si="6"/>
        <v>0</v>
      </c>
      <c r="F113" s="100">
        <f>C113+D113+E113</f>
        <v>0</v>
      </c>
    </row>
    <row r="114" spans="1:6" ht="13.5">
      <c r="A114" s="55">
        <v>523000</v>
      </c>
      <c r="B114" s="56" t="s">
        <v>70</v>
      </c>
      <c r="C114" s="66">
        <f t="shared" si="6"/>
        <v>0</v>
      </c>
      <c r="D114" s="67">
        <f t="shared" si="6"/>
        <v>0</v>
      </c>
      <c r="E114" s="67">
        <f t="shared" si="6"/>
        <v>0</v>
      </c>
      <c r="F114" s="101">
        <f>C114+D114+E114</f>
        <v>0</v>
      </c>
    </row>
    <row r="115" spans="1:6" ht="14.25" thickBot="1">
      <c r="A115" s="88">
        <v>523100</v>
      </c>
      <c r="B115" s="89" t="s">
        <v>71</v>
      </c>
      <c r="C115" s="62"/>
      <c r="D115" s="62"/>
      <c r="E115" s="62"/>
      <c r="F115" s="63">
        <f>C115+D115+E115</f>
        <v>0</v>
      </c>
    </row>
    <row r="116" spans="1:6" ht="14.25" thickBot="1">
      <c r="A116" s="90" t="s">
        <v>72</v>
      </c>
      <c r="B116" s="91" t="s">
        <v>73</v>
      </c>
      <c r="C116" s="92">
        <f>C12+C101</f>
        <v>0</v>
      </c>
      <c r="D116" s="93">
        <f>D12+D101</f>
        <v>5421320</v>
      </c>
      <c r="E116" s="94">
        <f>E12+E101</f>
        <v>0</v>
      </c>
      <c r="F116" s="95">
        <f>SUM(C116:E116)</f>
        <v>5421320</v>
      </c>
    </row>
    <row r="118" spans="3:5" ht="13.5">
      <c r="C118" s="33"/>
      <c r="D118" s="33"/>
      <c r="E118" s="33"/>
    </row>
    <row r="119" spans="3:5" ht="13.5">
      <c r="C119" s="33"/>
      <c r="D119" s="96"/>
      <c r="E119" s="33"/>
    </row>
    <row r="120" spans="3:5" ht="13.5">
      <c r="C120" s="33"/>
      <c r="D120" s="96"/>
      <c r="E120" s="33"/>
    </row>
    <row r="121" spans="3:5" ht="13.5">
      <c r="C121" s="35"/>
      <c r="D121" s="36"/>
      <c r="E121" s="33"/>
    </row>
    <row r="122" spans="3:6" s="37" customFormat="1" ht="13.5">
      <c r="C122" s="97"/>
      <c r="D122" s="38"/>
      <c r="F122" s="34"/>
    </row>
    <row r="123" spans="3:6" s="37" customFormat="1" ht="13.5">
      <c r="C123" s="98"/>
      <c r="D123" s="39"/>
      <c r="F123" s="34"/>
    </row>
  </sheetData>
  <sheetProtection/>
  <mergeCells count="5">
    <mergeCell ref="A10:B11"/>
    <mergeCell ref="D10:D11"/>
    <mergeCell ref="E10:E11"/>
    <mergeCell ref="F10:F11"/>
    <mergeCell ref="C10:C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BI123"/>
  <sheetViews>
    <sheetView zoomScalePageLayoutView="0" workbookViewId="0" topLeftCell="A97">
      <selection activeCell="C115" sqref="C115:E115"/>
    </sheetView>
  </sheetViews>
  <sheetFormatPr defaultColWidth="14.57421875" defaultRowHeight="15"/>
  <cols>
    <col min="1" max="1" width="9.421875" style="24" customWidth="1"/>
    <col min="2" max="2" width="54.00390625" style="24" customWidth="1"/>
    <col min="3" max="4" width="14.57421875" style="24" customWidth="1"/>
    <col min="5" max="5" width="16.421875" style="24" customWidth="1"/>
    <col min="6" max="6" width="16.28125" style="34" customWidth="1"/>
    <col min="7" max="16384" width="14.57421875" style="24" customWidth="1"/>
  </cols>
  <sheetData>
    <row r="2" spans="1:61" ht="13.5">
      <c r="A2" s="40"/>
      <c r="B2" s="40" t="s">
        <v>94</v>
      </c>
      <c r="C2" s="40"/>
      <c r="D2" s="40" t="s">
        <v>137</v>
      </c>
      <c r="E2" s="40"/>
      <c r="F2" s="41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</row>
    <row r="3" spans="1:6" ht="13.5">
      <c r="A3" s="42"/>
      <c r="B3" s="42"/>
      <c r="C3" s="42"/>
      <c r="D3" s="42"/>
      <c r="E3" s="42"/>
      <c r="F3" s="43"/>
    </row>
    <row r="4" spans="1:6" ht="13.5">
      <c r="A4" s="42"/>
      <c r="B4" s="44" t="s">
        <v>93</v>
      </c>
      <c r="C4" s="40"/>
      <c r="D4" s="42"/>
      <c r="E4" s="42"/>
      <c r="F4" s="43"/>
    </row>
    <row r="5" spans="1:6" ht="13.5">
      <c r="A5" s="42"/>
      <c r="B5" s="44"/>
      <c r="C5" s="40"/>
      <c r="D5" s="42"/>
      <c r="E5" s="42"/>
      <c r="F5" s="43"/>
    </row>
    <row r="6" spans="1:6" ht="13.5">
      <c r="A6" s="42"/>
      <c r="B6" s="44"/>
      <c r="C6" s="40"/>
      <c r="D6" s="42"/>
      <c r="E6" s="42"/>
      <c r="F6" s="43"/>
    </row>
    <row r="7" spans="1:6" ht="13.5">
      <c r="A7" s="42"/>
      <c r="B7" s="44"/>
      <c r="C7" s="40"/>
      <c r="D7" s="42"/>
      <c r="E7" s="42"/>
      <c r="F7" s="43"/>
    </row>
    <row r="8" spans="1:6" ht="13.5">
      <c r="A8" s="42"/>
      <c r="B8" s="44"/>
      <c r="C8" s="40"/>
      <c r="D8" s="42"/>
      <c r="E8" s="42"/>
      <c r="F8" s="43"/>
    </row>
    <row r="9" spans="1:6" ht="14.25" thickBot="1">
      <c r="A9" s="42"/>
      <c r="B9" s="40"/>
      <c r="C9" s="42"/>
      <c r="D9" s="42"/>
      <c r="E9" s="45"/>
      <c r="F9" s="43"/>
    </row>
    <row r="10" spans="1:6" ht="27.75" customHeight="1" thickBot="1">
      <c r="A10" s="119" t="s">
        <v>1</v>
      </c>
      <c r="B10" s="120"/>
      <c r="C10" s="123" t="s">
        <v>138</v>
      </c>
      <c r="D10" s="125" t="s">
        <v>139</v>
      </c>
      <c r="E10" s="115" t="s">
        <v>140</v>
      </c>
      <c r="F10" s="117" t="s">
        <v>147</v>
      </c>
    </row>
    <row r="11" spans="1:6" ht="48" customHeight="1" thickBot="1">
      <c r="A11" s="121"/>
      <c r="B11" s="122"/>
      <c r="C11" s="124"/>
      <c r="D11" s="126"/>
      <c r="E11" s="116"/>
      <c r="F11" s="118"/>
    </row>
    <row r="12" spans="1:6" ht="13.5">
      <c r="A12" s="46">
        <v>400000</v>
      </c>
      <c r="B12" s="47" t="s">
        <v>4</v>
      </c>
      <c r="C12" s="48">
        <f>SUM(C13+C30+C78+C82+C89+C91)</f>
        <v>0</v>
      </c>
      <c r="D12" s="48">
        <f>SUM(D13+D30+D78+D82+D89+D91)</f>
        <v>0</v>
      </c>
      <c r="E12" s="48">
        <f>SUM(E13+E30+E78+E82+E89+E91)</f>
        <v>0</v>
      </c>
      <c r="F12" s="49">
        <f aca="true" t="shared" si="0" ref="F12:F19">SUM(C12+D12+E12)</f>
        <v>0</v>
      </c>
    </row>
    <row r="13" spans="1:6" ht="13.5">
      <c r="A13" s="50">
        <v>410000</v>
      </c>
      <c r="B13" s="51" t="s">
        <v>5</v>
      </c>
      <c r="C13" s="52">
        <f>SUM(C14+C16+C20+C22+C26+C28)</f>
        <v>0</v>
      </c>
      <c r="D13" s="53">
        <f>SUM(D14+D16+D20+D22+D26+D28)</f>
        <v>0</v>
      </c>
      <c r="E13" s="53">
        <f>SUM(E14+E16+E20+E22+E26+E28)</f>
        <v>0</v>
      </c>
      <c r="F13" s="54">
        <f t="shared" si="0"/>
        <v>0</v>
      </c>
    </row>
    <row r="14" spans="1:6" ht="13.5">
      <c r="A14" s="55">
        <v>411000</v>
      </c>
      <c r="B14" s="56" t="s">
        <v>6</v>
      </c>
      <c r="C14" s="57">
        <f>C15</f>
        <v>0</v>
      </c>
      <c r="D14" s="58">
        <f>D15</f>
        <v>0</v>
      </c>
      <c r="E14" s="58">
        <f>E15</f>
        <v>0</v>
      </c>
      <c r="F14" s="59">
        <f t="shared" si="0"/>
        <v>0</v>
      </c>
    </row>
    <row r="15" spans="1:9" s="26" customFormat="1" ht="13.5">
      <c r="A15" s="60">
        <v>411100</v>
      </c>
      <c r="B15" s="61" t="s">
        <v>101</v>
      </c>
      <c r="C15" s="62"/>
      <c r="D15" s="62"/>
      <c r="E15" s="62"/>
      <c r="F15" s="63">
        <f t="shared" si="0"/>
        <v>0</v>
      </c>
      <c r="H15" s="27"/>
      <c r="I15" s="27"/>
    </row>
    <row r="16" spans="1:6" ht="13.5">
      <c r="A16" s="55">
        <v>412000</v>
      </c>
      <c r="B16" s="56" t="s">
        <v>132</v>
      </c>
      <c r="C16" s="57">
        <f>C17+C18+C19</f>
        <v>0</v>
      </c>
      <c r="D16" s="58">
        <f>D17+D18+D19</f>
        <v>0</v>
      </c>
      <c r="E16" s="58">
        <f>E17+E18+E19</f>
        <v>0</v>
      </c>
      <c r="F16" s="101">
        <f t="shared" si="0"/>
        <v>0</v>
      </c>
    </row>
    <row r="17" spans="1:6" ht="13.5">
      <c r="A17" s="60">
        <v>412100</v>
      </c>
      <c r="B17" s="61" t="s">
        <v>7</v>
      </c>
      <c r="C17" s="62"/>
      <c r="D17" s="62"/>
      <c r="E17" s="62"/>
      <c r="F17" s="63">
        <f t="shared" si="0"/>
        <v>0</v>
      </c>
    </row>
    <row r="18" spans="1:8" ht="13.5">
      <c r="A18" s="60">
        <v>412200</v>
      </c>
      <c r="B18" s="61" t="s">
        <v>8</v>
      </c>
      <c r="C18" s="62"/>
      <c r="D18" s="62"/>
      <c r="E18" s="62"/>
      <c r="F18" s="63">
        <f t="shared" si="0"/>
        <v>0</v>
      </c>
      <c r="H18" s="28"/>
    </row>
    <row r="19" spans="1:6" ht="13.5">
      <c r="A19" s="60">
        <v>412300</v>
      </c>
      <c r="B19" s="61" t="s">
        <v>9</v>
      </c>
      <c r="C19" s="62"/>
      <c r="D19" s="62"/>
      <c r="E19" s="62"/>
      <c r="F19" s="63">
        <f t="shared" si="0"/>
        <v>0</v>
      </c>
    </row>
    <row r="20" spans="1:6" ht="13.5">
      <c r="A20" s="55">
        <v>413000</v>
      </c>
      <c r="B20" s="56" t="s">
        <v>10</v>
      </c>
      <c r="C20" s="57">
        <f>C21</f>
        <v>0</v>
      </c>
      <c r="D20" s="58">
        <f>D21</f>
        <v>0</v>
      </c>
      <c r="E20" s="58">
        <f>E21</f>
        <v>0</v>
      </c>
      <c r="F20" s="101">
        <f aca="true" t="shared" si="1" ref="F20:F83">C20+D20+E20</f>
        <v>0</v>
      </c>
    </row>
    <row r="21" spans="1:8" ht="13.5">
      <c r="A21" s="60">
        <v>413100</v>
      </c>
      <c r="B21" s="61" t="s">
        <v>11</v>
      </c>
      <c r="C21" s="62"/>
      <c r="D21" s="62"/>
      <c r="E21" s="62"/>
      <c r="F21" s="63">
        <f t="shared" si="1"/>
        <v>0</v>
      </c>
      <c r="H21" s="29"/>
    </row>
    <row r="22" spans="1:6" ht="13.5">
      <c r="A22" s="55">
        <v>414000</v>
      </c>
      <c r="B22" s="56" t="s">
        <v>12</v>
      </c>
      <c r="C22" s="57">
        <f>C23+C24+C25</f>
        <v>0</v>
      </c>
      <c r="D22" s="58">
        <f>D23+D24+D25</f>
        <v>0</v>
      </c>
      <c r="E22" s="58">
        <f>E23+E24+E25</f>
        <v>0</v>
      </c>
      <c r="F22" s="101">
        <f t="shared" si="1"/>
        <v>0</v>
      </c>
    </row>
    <row r="23" spans="1:6" ht="13.5">
      <c r="A23" s="64">
        <v>414100</v>
      </c>
      <c r="B23" s="65" t="s">
        <v>102</v>
      </c>
      <c r="C23" s="62"/>
      <c r="D23" s="62"/>
      <c r="E23" s="62"/>
      <c r="F23" s="63">
        <f t="shared" si="1"/>
        <v>0</v>
      </c>
    </row>
    <row r="24" spans="1:6" ht="13.5">
      <c r="A24" s="60">
        <v>414300</v>
      </c>
      <c r="B24" s="61" t="s">
        <v>13</v>
      </c>
      <c r="C24" s="62"/>
      <c r="D24" s="62"/>
      <c r="E24" s="62"/>
      <c r="F24" s="63">
        <f t="shared" si="1"/>
        <v>0</v>
      </c>
    </row>
    <row r="25" spans="1:6" ht="13.5">
      <c r="A25" s="64">
        <v>414400</v>
      </c>
      <c r="B25" s="65" t="s">
        <v>103</v>
      </c>
      <c r="C25" s="62"/>
      <c r="D25" s="62"/>
      <c r="E25" s="62"/>
      <c r="F25" s="63">
        <f t="shared" si="1"/>
        <v>0</v>
      </c>
    </row>
    <row r="26" spans="1:6" ht="13.5">
      <c r="A26" s="55">
        <v>415000</v>
      </c>
      <c r="B26" s="56" t="s">
        <v>104</v>
      </c>
      <c r="C26" s="57">
        <f>C27</f>
        <v>0</v>
      </c>
      <c r="D26" s="58">
        <f>D27</f>
        <v>0</v>
      </c>
      <c r="E26" s="58">
        <f>E27</f>
        <v>0</v>
      </c>
      <c r="F26" s="101">
        <f t="shared" si="1"/>
        <v>0</v>
      </c>
    </row>
    <row r="27" spans="1:6" ht="13.5">
      <c r="A27" s="64">
        <v>415100</v>
      </c>
      <c r="B27" s="65" t="s">
        <v>105</v>
      </c>
      <c r="C27" s="62"/>
      <c r="D27" s="62"/>
      <c r="E27" s="62"/>
      <c r="F27" s="63">
        <f t="shared" si="1"/>
        <v>0</v>
      </c>
    </row>
    <row r="28" spans="1:6" ht="13.5">
      <c r="A28" s="55">
        <v>416000</v>
      </c>
      <c r="B28" s="56" t="s">
        <v>106</v>
      </c>
      <c r="C28" s="66">
        <f>C29</f>
        <v>0</v>
      </c>
      <c r="D28" s="67">
        <f>D29</f>
        <v>0</v>
      </c>
      <c r="E28" s="67">
        <f>E29</f>
        <v>0</v>
      </c>
      <c r="F28" s="101">
        <f t="shared" si="1"/>
        <v>0</v>
      </c>
    </row>
    <row r="29" spans="1:8" ht="13.5">
      <c r="A29" s="60">
        <v>416100</v>
      </c>
      <c r="B29" s="61" t="s">
        <v>107</v>
      </c>
      <c r="C29" s="62"/>
      <c r="D29" s="62"/>
      <c r="E29" s="62"/>
      <c r="F29" s="63">
        <f t="shared" si="1"/>
        <v>0</v>
      </c>
      <c r="H29" s="29"/>
    </row>
    <row r="30" spans="1:6" ht="13.5">
      <c r="A30" s="50">
        <v>420000</v>
      </c>
      <c r="B30" s="51" t="s">
        <v>14</v>
      </c>
      <c r="C30" s="52">
        <f>SUM(C31+C48+C53+C62+C67+C70)</f>
        <v>0</v>
      </c>
      <c r="D30" s="53">
        <f>SUM(D31+D48+D53+D62+D67+D70)</f>
        <v>0</v>
      </c>
      <c r="E30" s="53">
        <f>SUM(E31+E48+E53+E62+E67+E70)</f>
        <v>0</v>
      </c>
      <c r="F30" s="100">
        <f t="shared" si="1"/>
        <v>0</v>
      </c>
    </row>
    <row r="31" spans="1:6" ht="13.5">
      <c r="A31" s="55">
        <v>421000</v>
      </c>
      <c r="B31" s="56" t="s">
        <v>15</v>
      </c>
      <c r="C31" s="66">
        <f>SUM(C32:C47)</f>
        <v>0</v>
      </c>
      <c r="D31" s="67">
        <f>SUM(D32:D47)</f>
        <v>0</v>
      </c>
      <c r="E31" s="67">
        <f>SUM(E32:E47)</f>
        <v>0</v>
      </c>
      <c r="F31" s="101">
        <f t="shared" si="1"/>
        <v>0</v>
      </c>
    </row>
    <row r="32" spans="1:6" ht="13.5">
      <c r="A32" s="64">
        <v>421100</v>
      </c>
      <c r="B32" s="65" t="s">
        <v>16</v>
      </c>
      <c r="C32" s="62"/>
      <c r="D32" s="62"/>
      <c r="E32" s="62"/>
      <c r="F32" s="63">
        <f aca="true" t="shared" si="2" ref="F32:F47">C32+D32+E32</f>
        <v>0</v>
      </c>
    </row>
    <row r="33" spans="1:6" ht="13.5">
      <c r="A33" s="64">
        <v>421200</v>
      </c>
      <c r="B33" s="65" t="s">
        <v>108</v>
      </c>
      <c r="C33" s="62"/>
      <c r="D33" s="62"/>
      <c r="E33" s="62"/>
      <c r="F33" s="63">
        <f t="shared" si="2"/>
        <v>0</v>
      </c>
    </row>
    <row r="34" spans="1:6" ht="13.5">
      <c r="A34" s="64">
        <v>421221</v>
      </c>
      <c r="B34" s="65" t="s">
        <v>17</v>
      </c>
      <c r="C34" s="62"/>
      <c r="D34" s="62"/>
      <c r="E34" s="62"/>
      <c r="F34" s="63">
        <f t="shared" si="2"/>
        <v>0</v>
      </c>
    </row>
    <row r="35" spans="1:6" ht="13.5">
      <c r="A35" s="64">
        <v>421222</v>
      </c>
      <c r="B35" s="65" t="s">
        <v>18</v>
      </c>
      <c r="C35" s="62"/>
      <c r="D35" s="62"/>
      <c r="E35" s="62"/>
      <c r="F35" s="63">
        <f t="shared" si="2"/>
        <v>0</v>
      </c>
    </row>
    <row r="36" spans="1:6" ht="13.5">
      <c r="A36" s="60">
        <v>421225</v>
      </c>
      <c r="B36" s="61" t="s">
        <v>19</v>
      </c>
      <c r="C36" s="62"/>
      <c r="D36" s="62"/>
      <c r="E36" s="62"/>
      <c r="F36" s="63">
        <f t="shared" si="2"/>
        <v>0</v>
      </c>
    </row>
    <row r="37" spans="1:6" ht="13.5">
      <c r="A37" s="60">
        <v>421311</v>
      </c>
      <c r="B37" s="61" t="s">
        <v>109</v>
      </c>
      <c r="C37" s="62"/>
      <c r="D37" s="62"/>
      <c r="E37" s="62"/>
      <c r="F37" s="63">
        <f t="shared" si="2"/>
        <v>0</v>
      </c>
    </row>
    <row r="38" spans="1:6" ht="13.5">
      <c r="A38" s="60">
        <v>421321</v>
      </c>
      <c r="B38" s="61" t="s">
        <v>113</v>
      </c>
      <c r="C38" s="62"/>
      <c r="D38" s="62"/>
      <c r="E38" s="62"/>
      <c r="F38" s="63">
        <f t="shared" si="2"/>
        <v>0</v>
      </c>
    </row>
    <row r="39" spans="1:6" ht="13.5">
      <c r="A39" s="60">
        <v>421323</v>
      </c>
      <c r="B39" s="61" t="s">
        <v>110</v>
      </c>
      <c r="C39" s="62"/>
      <c r="D39" s="62"/>
      <c r="E39" s="62"/>
      <c r="F39" s="63">
        <f t="shared" si="2"/>
        <v>0</v>
      </c>
    </row>
    <row r="40" spans="1:6" ht="13.5">
      <c r="A40" s="60">
        <v>421324</v>
      </c>
      <c r="B40" s="61" t="s">
        <v>20</v>
      </c>
      <c r="C40" s="62"/>
      <c r="D40" s="62"/>
      <c r="E40" s="62"/>
      <c r="F40" s="63">
        <f t="shared" si="2"/>
        <v>0</v>
      </c>
    </row>
    <row r="41" spans="1:6" ht="13.5">
      <c r="A41" s="60">
        <v>421325</v>
      </c>
      <c r="B41" s="61" t="s">
        <v>21</v>
      </c>
      <c r="C41" s="62"/>
      <c r="D41" s="62"/>
      <c r="E41" s="62"/>
      <c r="F41" s="63">
        <f t="shared" si="2"/>
        <v>0</v>
      </c>
    </row>
    <row r="42" spans="1:6" ht="13.5">
      <c r="A42" s="60">
        <v>421391</v>
      </c>
      <c r="B42" s="61" t="s">
        <v>22</v>
      </c>
      <c r="C42" s="62"/>
      <c r="D42" s="62"/>
      <c r="E42" s="62"/>
      <c r="F42" s="63">
        <f t="shared" si="2"/>
        <v>0</v>
      </c>
    </row>
    <row r="43" spans="1:6" ht="13.5">
      <c r="A43" s="60">
        <v>421400</v>
      </c>
      <c r="B43" s="61" t="s">
        <v>23</v>
      </c>
      <c r="C43" s="62"/>
      <c r="D43" s="62"/>
      <c r="E43" s="62"/>
      <c r="F43" s="63">
        <f t="shared" si="2"/>
        <v>0</v>
      </c>
    </row>
    <row r="44" spans="1:6" ht="13.5">
      <c r="A44" s="60">
        <v>421500</v>
      </c>
      <c r="B44" s="61" t="s">
        <v>24</v>
      </c>
      <c r="C44" s="62"/>
      <c r="D44" s="62"/>
      <c r="E44" s="62"/>
      <c r="F44" s="63">
        <f t="shared" si="2"/>
        <v>0</v>
      </c>
    </row>
    <row r="45" spans="1:6" ht="13.5">
      <c r="A45" s="60">
        <v>421600</v>
      </c>
      <c r="B45" s="61" t="s">
        <v>25</v>
      </c>
      <c r="C45" s="62"/>
      <c r="D45" s="62"/>
      <c r="E45" s="62"/>
      <c r="F45" s="63">
        <f t="shared" si="2"/>
        <v>0</v>
      </c>
    </row>
    <row r="46" spans="1:6" ht="13.5">
      <c r="A46" s="60">
        <v>421629</v>
      </c>
      <c r="B46" s="61" t="s">
        <v>88</v>
      </c>
      <c r="C46" s="62"/>
      <c r="D46" s="62"/>
      <c r="E46" s="62"/>
      <c r="F46" s="63">
        <f t="shared" si="2"/>
        <v>0</v>
      </c>
    </row>
    <row r="47" spans="1:6" ht="13.5">
      <c r="A47" s="64">
        <v>421900</v>
      </c>
      <c r="B47" s="65" t="s">
        <v>26</v>
      </c>
      <c r="C47" s="62"/>
      <c r="D47" s="62"/>
      <c r="E47" s="62"/>
      <c r="F47" s="63">
        <f t="shared" si="2"/>
        <v>0</v>
      </c>
    </row>
    <row r="48" spans="1:6" ht="13.5">
      <c r="A48" s="55">
        <v>422000</v>
      </c>
      <c r="B48" s="56" t="s">
        <v>27</v>
      </c>
      <c r="C48" s="66">
        <f>C49+C50+C51+C52</f>
        <v>0</v>
      </c>
      <c r="D48" s="67">
        <f>D49+D50+D51+D52</f>
        <v>0</v>
      </c>
      <c r="E48" s="67">
        <f>E49+E50+E51+E52</f>
        <v>0</v>
      </c>
      <c r="F48" s="101">
        <f t="shared" si="1"/>
        <v>0</v>
      </c>
    </row>
    <row r="49" spans="1:6" ht="13.5">
      <c r="A49" s="64">
        <v>422100</v>
      </c>
      <c r="B49" s="65" t="s">
        <v>111</v>
      </c>
      <c r="C49" s="62"/>
      <c r="D49" s="62"/>
      <c r="E49" s="62"/>
      <c r="F49" s="63">
        <f t="shared" si="1"/>
        <v>0</v>
      </c>
    </row>
    <row r="50" spans="1:6" ht="13.5">
      <c r="A50" s="64">
        <v>422200</v>
      </c>
      <c r="B50" s="65" t="s">
        <v>112</v>
      </c>
      <c r="C50" s="62"/>
      <c r="D50" s="62"/>
      <c r="E50" s="62"/>
      <c r="F50" s="63">
        <f t="shared" si="1"/>
        <v>0</v>
      </c>
    </row>
    <row r="51" spans="1:6" ht="13.5">
      <c r="A51" s="64">
        <v>422300</v>
      </c>
      <c r="B51" s="65" t="s">
        <v>28</v>
      </c>
      <c r="C51" s="62"/>
      <c r="D51" s="62"/>
      <c r="E51" s="62"/>
      <c r="F51" s="63">
        <f t="shared" si="1"/>
        <v>0</v>
      </c>
    </row>
    <row r="52" spans="1:61" ht="13.5">
      <c r="A52" s="64">
        <v>422900</v>
      </c>
      <c r="B52" s="65" t="s">
        <v>29</v>
      </c>
      <c r="C52" s="62"/>
      <c r="D52" s="62"/>
      <c r="E52" s="62"/>
      <c r="F52" s="63">
        <f t="shared" si="1"/>
        <v>0</v>
      </c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</row>
    <row r="53" spans="1:6" ht="13.5">
      <c r="A53" s="55">
        <v>423000</v>
      </c>
      <c r="B53" s="56" t="s">
        <v>30</v>
      </c>
      <c r="C53" s="66">
        <f>C54+C55+C56+C57+C58+C59+C60+C61</f>
        <v>0</v>
      </c>
      <c r="D53" s="66">
        <f>D54+D55+D56+D57+D58+D59+D60+D61</f>
        <v>0</v>
      </c>
      <c r="E53" s="66">
        <f>E54+E55+E56+E57+E58+E59+E60+E61</f>
        <v>0</v>
      </c>
      <c r="F53" s="101">
        <f t="shared" si="1"/>
        <v>0</v>
      </c>
    </row>
    <row r="54" spans="1:6" ht="13.5">
      <c r="A54" s="64">
        <v>423100</v>
      </c>
      <c r="B54" s="65" t="s">
        <v>31</v>
      </c>
      <c r="C54" s="62"/>
      <c r="D54" s="62"/>
      <c r="E54" s="62"/>
      <c r="F54" s="63">
        <f t="shared" si="1"/>
        <v>0</v>
      </c>
    </row>
    <row r="55" spans="1:6" ht="13.5">
      <c r="A55" s="60">
        <v>423200</v>
      </c>
      <c r="B55" s="61" t="s">
        <v>32</v>
      </c>
      <c r="C55" s="62"/>
      <c r="D55" s="62"/>
      <c r="E55" s="62"/>
      <c r="F55" s="63">
        <f t="shared" si="1"/>
        <v>0</v>
      </c>
    </row>
    <row r="56" spans="1:6" ht="13.5">
      <c r="A56" s="64">
        <v>423300</v>
      </c>
      <c r="B56" s="65" t="s">
        <v>114</v>
      </c>
      <c r="C56" s="62"/>
      <c r="D56" s="62"/>
      <c r="E56" s="62"/>
      <c r="F56" s="63">
        <f t="shared" si="1"/>
        <v>0</v>
      </c>
    </row>
    <row r="57" spans="1:6" ht="13.5">
      <c r="A57" s="64">
        <v>423400</v>
      </c>
      <c r="B57" s="65" t="s">
        <v>33</v>
      </c>
      <c r="C57" s="62"/>
      <c r="D57" s="62"/>
      <c r="E57" s="62"/>
      <c r="F57" s="63">
        <f t="shared" si="1"/>
        <v>0</v>
      </c>
    </row>
    <row r="58" spans="1:6" s="26" customFormat="1" ht="13.5">
      <c r="A58" s="60">
        <v>423500</v>
      </c>
      <c r="B58" s="61" t="s">
        <v>34</v>
      </c>
      <c r="C58" s="62"/>
      <c r="D58" s="62"/>
      <c r="E58" s="62"/>
      <c r="F58" s="63">
        <f t="shared" si="1"/>
        <v>0</v>
      </c>
    </row>
    <row r="59" spans="1:6" ht="13.5">
      <c r="A59" s="64">
        <v>423600</v>
      </c>
      <c r="B59" s="65" t="s">
        <v>35</v>
      </c>
      <c r="C59" s="62"/>
      <c r="D59" s="62"/>
      <c r="E59" s="62"/>
      <c r="F59" s="63">
        <f t="shared" si="1"/>
        <v>0</v>
      </c>
    </row>
    <row r="60" spans="1:6" ht="13.5">
      <c r="A60" s="64">
        <v>423700</v>
      </c>
      <c r="B60" s="65" t="s">
        <v>36</v>
      </c>
      <c r="C60" s="62"/>
      <c r="D60" s="62"/>
      <c r="E60" s="62"/>
      <c r="F60" s="63">
        <f t="shared" si="1"/>
        <v>0</v>
      </c>
    </row>
    <row r="61" spans="1:9" ht="13.5">
      <c r="A61" s="60">
        <v>423900</v>
      </c>
      <c r="B61" s="61" t="s">
        <v>37</v>
      </c>
      <c r="C61" s="62"/>
      <c r="D61" s="62"/>
      <c r="E61" s="62"/>
      <c r="F61" s="63">
        <f t="shared" si="1"/>
        <v>0</v>
      </c>
      <c r="H61" s="30"/>
      <c r="I61" s="28"/>
    </row>
    <row r="62" spans="1:9" ht="13.5">
      <c r="A62" s="55">
        <v>424000</v>
      </c>
      <c r="B62" s="56" t="s">
        <v>38</v>
      </c>
      <c r="C62" s="66">
        <f>C63+C64+C65+C66</f>
        <v>0</v>
      </c>
      <c r="D62" s="67">
        <f>D63+D64+D65+D66</f>
        <v>0</v>
      </c>
      <c r="E62" s="67">
        <f>E63+E64+E65+E66</f>
        <v>0</v>
      </c>
      <c r="F62" s="101">
        <f t="shared" si="1"/>
        <v>0</v>
      </c>
      <c r="I62" s="28"/>
    </row>
    <row r="63" spans="1:9" ht="13.5">
      <c r="A63" s="64">
        <v>424200</v>
      </c>
      <c r="B63" s="65" t="s">
        <v>39</v>
      </c>
      <c r="C63" s="62"/>
      <c r="D63" s="62"/>
      <c r="E63" s="62"/>
      <c r="F63" s="63">
        <f t="shared" si="1"/>
        <v>0</v>
      </c>
      <c r="I63" s="28"/>
    </row>
    <row r="64" spans="1:6" ht="13.5">
      <c r="A64" s="64">
        <v>424300</v>
      </c>
      <c r="B64" s="65" t="s">
        <v>40</v>
      </c>
      <c r="C64" s="62"/>
      <c r="D64" s="62"/>
      <c r="E64" s="62"/>
      <c r="F64" s="63">
        <f t="shared" si="1"/>
        <v>0</v>
      </c>
    </row>
    <row r="65" spans="1:6" ht="13.5">
      <c r="A65" s="64">
        <v>424600</v>
      </c>
      <c r="B65" s="65" t="s">
        <v>41</v>
      </c>
      <c r="C65" s="62"/>
      <c r="D65" s="62"/>
      <c r="E65" s="62"/>
      <c r="F65" s="63">
        <f t="shared" si="1"/>
        <v>0</v>
      </c>
    </row>
    <row r="66" spans="1:8" ht="13.5">
      <c r="A66" s="64">
        <v>424900</v>
      </c>
      <c r="B66" s="65" t="s">
        <v>115</v>
      </c>
      <c r="C66" s="62"/>
      <c r="D66" s="62"/>
      <c r="E66" s="62"/>
      <c r="F66" s="63">
        <f t="shared" si="1"/>
        <v>0</v>
      </c>
      <c r="H66" s="29"/>
    </row>
    <row r="67" spans="1:6" ht="13.5">
      <c r="A67" s="55">
        <v>425000</v>
      </c>
      <c r="B67" s="56" t="s">
        <v>42</v>
      </c>
      <c r="C67" s="66">
        <f>C68+C69</f>
        <v>0</v>
      </c>
      <c r="D67" s="67">
        <f>D68+D69</f>
        <v>0</v>
      </c>
      <c r="E67" s="67">
        <f>E68+E69</f>
        <v>0</v>
      </c>
      <c r="F67" s="101">
        <f t="shared" si="1"/>
        <v>0</v>
      </c>
    </row>
    <row r="68" spans="1:6" ht="13.5">
      <c r="A68" s="60">
        <v>425100</v>
      </c>
      <c r="B68" s="61" t="s">
        <v>116</v>
      </c>
      <c r="C68" s="62"/>
      <c r="D68" s="62"/>
      <c r="E68" s="62"/>
      <c r="F68" s="63">
        <f t="shared" si="1"/>
        <v>0</v>
      </c>
    </row>
    <row r="69" spans="1:6" ht="13.5">
      <c r="A69" s="60">
        <v>425200</v>
      </c>
      <c r="B69" s="61" t="s">
        <v>117</v>
      </c>
      <c r="C69" s="62"/>
      <c r="D69" s="62"/>
      <c r="E69" s="62"/>
      <c r="F69" s="63">
        <f t="shared" si="1"/>
        <v>0</v>
      </c>
    </row>
    <row r="70" spans="1:6" ht="13.5">
      <c r="A70" s="55">
        <v>426000</v>
      </c>
      <c r="B70" s="56" t="s">
        <v>43</v>
      </c>
      <c r="C70" s="66">
        <f>SUM(C71:C77)</f>
        <v>0</v>
      </c>
      <c r="D70" s="67">
        <f>SUM(D71:D77)</f>
        <v>0</v>
      </c>
      <c r="E70" s="67">
        <f>SUM(E71:E77)</f>
        <v>0</v>
      </c>
      <c r="F70" s="101">
        <f t="shared" si="1"/>
        <v>0</v>
      </c>
    </row>
    <row r="71" spans="1:6" ht="13.5">
      <c r="A71" s="64">
        <v>426100</v>
      </c>
      <c r="B71" s="65" t="s">
        <v>44</v>
      </c>
      <c r="C71" s="62"/>
      <c r="D71" s="62"/>
      <c r="E71" s="62"/>
      <c r="F71" s="63">
        <f t="shared" si="1"/>
        <v>0</v>
      </c>
    </row>
    <row r="72" spans="1:6" ht="13.5">
      <c r="A72" s="64">
        <v>426300</v>
      </c>
      <c r="B72" s="65" t="s">
        <v>45</v>
      </c>
      <c r="C72" s="62"/>
      <c r="D72" s="62"/>
      <c r="E72" s="62"/>
      <c r="F72" s="63">
        <f t="shared" si="1"/>
        <v>0</v>
      </c>
    </row>
    <row r="73" spans="1:6" ht="13.5">
      <c r="A73" s="64">
        <v>426400</v>
      </c>
      <c r="B73" s="65" t="s">
        <v>46</v>
      </c>
      <c r="C73" s="62"/>
      <c r="D73" s="62"/>
      <c r="E73" s="62"/>
      <c r="F73" s="63">
        <f t="shared" si="1"/>
        <v>0</v>
      </c>
    </row>
    <row r="74" spans="1:6" ht="13.5">
      <c r="A74" s="64">
        <v>426500</v>
      </c>
      <c r="B74" s="65" t="s">
        <v>47</v>
      </c>
      <c r="C74" s="62"/>
      <c r="D74" s="62"/>
      <c r="E74" s="62"/>
      <c r="F74" s="63">
        <f t="shared" si="1"/>
        <v>0</v>
      </c>
    </row>
    <row r="75" spans="1:6" ht="13.5">
      <c r="A75" s="64">
        <v>426600</v>
      </c>
      <c r="B75" s="65" t="s">
        <v>48</v>
      </c>
      <c r="C75" s="62"/>
      <c r="D75" s="62"/>
      <c r="E75" s="62"/>
      <c r="F75" s="63">
        <f t="shared" si="1"/>
        <v>0</v>
      </c>
    </row>
    <row r="76" spans="1:6" ht="13.5">
      <c r="A76" s="60">
        <v>426800</v>
      </c>
      <c r="B76" s="61" t="s">
        <v>49</v>
      </c>
      <c r="C76" s="62"/>
      <c r="D76" s="62"/>
      <c r="E76" s="62"/>
      <c r="F76" s="63">
        <f t="shared" si="1"/>
        <v>0</v>
      </c>
    </row>
    <row r="77" spans="1:6" ht="13.5">
      <c r="A77" s="60">
        <v>426900</v>
      </c>
      <c r="B77" s="61" t="s">
        <v>50</v>
      </c>
      <c r="C77" s="62"/>
      <c r="D77" s="62"/>
      <c r="E77" s="62"/>
      <c r="F77" s="63">
        <f t="shared" si="1"/>
        <v>0</v>
      </c>
    </row>
    <row r="78" spans="1:6" ht="13.5">
      <c r="A78" s="50">
        <v>430000</v>
      </c>
      <c r="B78" s="51" t="s">
        <v>118</v>
      </c>
      <c r="C78" s="52">
        <f>C79</f>
        <v>0</v>
      </c>
      <c r="D78" s="53">
        <f>D79</f>
        <v>0</v>
      </c>
      <c r="E78" s="53">
        <f>E79</f>
        <v>0</v>
      </c>
      <c r="F78" s="100">
        <f t="shared" si="1"/>
        <v>0</v>
      </c>
    </row>
    <row r="79" spans="1:6" ht="13.5">
      <c r="A79" s="55">
        <v>431000</v>
      </c>
      <c r="B79" s="56" t="s">
        <v>119</v>
      </c>
      <c r="C79" s="66">
        <f>C80+C81</f>
        <v>0</v>
      </c>
      <c r="D79" s="67">
        <f>D80+D81</f>
        <v>0</v>
      </c>
      <c r="E79" s="67">
        <f>E80+E81</f>
        <v>0</v>
      </c>
      <c r="F79" s="101">
        <f t="shared" si="1"/>
        <v>0</v>
      </c>
    </row>
    <row r="80" spans="1:6" ht="13.5">
      <c r="A80" s="64">
        <v>431100</v>
      </c>
      <c r="B80" s="65" t="s">
        <v>51</v>
      </c>
      <c r="C80" s="62"/>
      <c r="D80" s="62"/>
      <c r="E80" s="62"/>
      <c r="F80" s="63">
        <f t="shared" si="1"/>
        <v>0</v>
      </c>
    </row>
    <row r="81" spans="1:6" ht="13.5">
      <c r="A81" s="64">
        <v>431200</v>
      </c>
      <c r="B81" s="65" t="s">
        <v>52</v>
      </c>
      <c r="C81" s="62"/>
      <c r="D81" s="62"/>
      <c r="E81" s="62"/>
      <c r="F81" s="63">
        <f t="shared" si="1"/>
        <v>0</v>
      </c>
    </row>
    <row r="82" spans="1:6" ht="13.5">
      <c r="A82" s="68">
        <v>440000</v>
      </c>
      <c r="B82" s="69" t="s">
        <v>120</v>
      </c>
      <c r="C82" s="70">
        <f>C83</f>
        <v>0</v>
      </c>
      <c r="D82" s="70">
        <f>D83</f>
        <v>0</v>
      </c>
      <c r="E82" s="70">
        <f>E83</f>
        <v>0</v>
      </c>
      <c r="F82" s="100">
        <f t="shared" si="1"/>
        <v>0</v>
      </c>
    </row>
    <row r="83" spans="1:61" ht="13.5">
      <c r="A83" s="71">
        <v>441000</v>
      </c>
      <c r="B83" s="72" t="s">
        <v>121</v>
      </c>
      <c r="C83" s="73">
        <f>SUM(C84+C85+C86+C87+C87+C888)</f>
        <v>0</v>
      </c>
      <c r="D83" s="73">
        <f>SUM(D84+D85+D86+D87+D87+D888)</f>
        <v>0</v>
      </c>
      <c r="E83" s="73">
        <f>SUM(E84+E85+E86+E87+E87+E888)</f>
        <v>0</v>
      </c>
      <c r="F83" s="101">
        <f t="shared" si="1"/>
        <v>0</v>
      </c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</row>
    <row r="84" spans="1:61" ht="13.5">
      <c r="A84" s="74">
        <v>441100</v>
      </c>
      <c r="B84" s="75" t="s">
        <v>53</v>
      </c>
      <c r="C84" s="62"/>
      <c r="D84" s="62"/>
      <c r="E84" s="62"/>
      <c r="F84" s="63">
        <f aca="true" t="shared" si="3" ref="F84:F97">C84+D84+E84</f>
        <v>0</v>
      </c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</row>
    <row r="85" spans="1:61" ht="13.5">
      <c r="A85" s="76">
        <v>441400</v>
      </c>
      <c r="B85" s="77" t="s">
        <v>122</v>
      </c>
      <c r="C85" s="62"/>
      <c r="D85" s="62"/>
      <c r="E85" s="62"/>
      <c r="F85" s="63">
        <f t="shared" si="3"/>
        <v>0</v>
      </c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</row>
    <row r="86" spans="1:61" ht="13.5">
      <c r="A86" s="78">
        <v>444100</v>
      </c>
      <c r="B86" s="77" t="s">
        <v>54</v>
      </c>
      <c r="C86" s="62"/>
      <c r="D86" s="62"/>
      <c r="E86" s="62"/>
      <c r="F86" s="63">
        <f t="shared" si="3"/>
        <v>0</v>
      </c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</row>
    <row r="87" spans="1:61" ht="13.5">
      <c r="A87" s="78">
        <v>444200</v>
      </c>
      <c r="B87" s="77" t="s">
        <v>55</v>
      </c>
      <c r="C87" s="62"/>
      <c r="D87" s="62"/>
      <c r="E87" s="62"/>
      <c r="F87" s="63">
        <f t="shared" si="3"/>
        <v>0</v>
      </c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</row>
    <row r="88" spans="1:61" s="32" customFormat="1" ht="13.5">
      <c r="A88" s="76">
        <v>444300</v>
      </c>
      <c r="B88" s="79" t="s">
        <v>123</v>
      </c>
      <c r="C88" s="62"/>
      <c r="D88" s="62"/>
      <c r="E88" s="62"/>
      <c r="F88" s="63">
        <f t="shared" si="3"/>
        <v>0</v>
      </c>
      <c r="G88" s="24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</row>
    <row r="89" spans="1:6" ht="13.5">
      <c r="A89" s="102">
        <v>460000</v>
      </c>
      <c r="B89" s="103" t="s">
        <v>148</v>
      </c>
      <c r="C89" s="104">
        <f>C90</f>
        <v>0</v>
      </c>
      <c r="D89" s="105">
        <f>D90</f>
        <v>0</v>
      </c>
      <c r="E89" s="105">
        <f>E90</f>
        <v>0</v>
      </c>
      <c r="F89" s="106">
        <f>SUM(C89:E89)</f>
        <v>0</v>
      </c>
    </row>
    <row r="90" spans="1:61" ht="13.5">
      <c r="A90" s="107">
        <v>465112</v>
      </c>
      <c r="B90" s="108" t="s">
        <v>149</v>
      </c>
      <c r="C90" s="109"/>
      <c r="D90" s="110"/>
      <c r="E90" s="111"/>
      <c r="F90" s="112">
        <f>SUM(C90:E90)</f>
        <v>0</v>
      </c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</row>
    <row r="91" spans="1:61" ht="13.5">
      <c r="A91" s="50">
        <v>480000</v>
      </c>
      <c r="B91" s="51" t="s">
        <v>56</v>
      </c>
      <c r="C91" s="52">
        <f>SUM(C92+C94+C97+C99)</f>
        <v>0</v>
      </c>
      <c r="D91" s="53">
        <f>SUM(D92+D94+D97+D99)</f>
        <v>0</v>
      </c>
      <c r="E91" s="53">
        <f>SUM(E92+E94+E97+E99)</f>
        <v>0</v>
      </c>
      <c r="F91" s="100">
        <f t="shared" si="3"/>
        <v>0</v>
      </c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</row>
    <row r="92" spans="1:6" ht="13.5">
      <c r="A92" s="80">
        <v>481000</v>
      </c>
      <c r="B92" s="81" t="s">
        <v>57</v>
      </c>
      <c r="C92" s="82">
        <f>C93</f>
        <v>0</v>
      </c>
      <c r="D92" s="83">
        <f>D93</f>
        <v>0</v>
      </c>
      <c r="E92" s="83">
        <f>E93</f>
        <v>0</v>
      </c>
      <c r="F92" s="101">
        <f t="shared" si="3"/>
        <v>0</v>
      </c>
    </row>
    <row r="93" spans="1:6" ht="13.5">
      <c r="A93" s="60">
        <v>481900</v>
      </c>
      <c r="B93" s="61" t="s">
        <v>58</v>
      </c>
      <c r="C93" s="62"/>
      <c r="D93" s="62"/>
      <c r="E93" s="62"/>
      <c r="F93" s="63">
        <f t="shared" si="3"/>
        <v>0</v>
      </c>
    </row>
    <row r="94" spans="1:6" ht="13.5">
      <c r="A94" s="55">
        <v>482000</v>
      </c>
      <c r="B94" s="56" t="s">
        <v>124</v>
      </c>
      <c r="C94" s="66">
        <f>C95+C96</f>
        <v>0</v>
      </c>
      <c r="D94" s="67">
        <f>D95+D96</f>
        <v>0</v>
      </c>
      <c r="E94" s="67">
        <f>E95+E96</f>
        <v>0</v>
      </c>
      <c r="F94" s="101">
        <f t="shared" si="3"/>
        <v>0</v>
      </c>
    </row>
    <row r="95" spans="1:6" ht="13.5">
      <c r="A95" s="64">
        <v>482100</v>
      </c>
      <c r="B95" s="65" t="s">
        <v>59</v>
      </c>
      <c r="C95" s="62"/>
      <c r="D95" s="62"/>
      <c r="E95" s="62"/>
      <c r="F95" s="63">
        <f t="shared" si="3"/>
        <v>0</v>
      </c>
    </row>
    <row r="96" spans="1:61" ht="13.5">
      <c r="A96" s="64">
        <v>482200</v>
      </c>
      <c r="B96" s="65" t="s">
        <v>60</v>
      </c>
      <c r="C96" s="62"/>
      <c r="D96" s="62"/>
      <c r="E96" s="62"/>
      <c r="F96" s="63">
        <f t="shared" si="3"/>
        <v>0</v>
      </c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</row>
    <row r="97" spans="1:61" ht="13.5">
      <c r="A97" s="55">
        <v>483000</v>
      </c>
      <c r="B97" s="56" t="s">
        <v>125</v>
      </c>
      <c r="C97" s="66">
        <f>C98</f>
        <v>0</v>
      </c>
      <c r="D97" s="67">
        <f>D98</f>
        <v>0</v>
      </c>
      <c r="E97" s="67">
        <f>E98</f>
        <v>0</v>
      </c>
      <c r="F97" s="101">
        <f t="shared" si="3"/>
        <v>0</v>
      </c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</row>
    <row r="98" spans="1:61" ht="13.5">
      <c r="A98" s="64">
        <v>483100</v>
      </c>
      <c r="B98" s="65" t="s">
        <v>126</v>
      </c>
      <c r="C98" s="62"/>
      <c r="D98" s="62"/>
      <c r="E98" s="62"/>
      <c r="F98" s="63">
        <f aca="true" t="shared" si="4" ref="F98:F105">C98+D98+E98</f>
        <v>0</v>
      </c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</row>
    <row r="99" spans="1:6" ht="27">
      <c r="A99" s="55">
        <v>485000</v>
      </c>
      <c r="B99" s="99" t="s">
        <v>127</v>
      </c>
      <c r="C99" s="66">
        <f>C100</f>
        <v>0</v>
      </c>
      <c r="D99" s="67">
        <f>D100</f>
        <v>0</v>
      </c>
      <c r="E99" s="67">
        <f>E100</f>
        <v>0</v>
      </c>
      <c r="F99" s="101">
        <f t="shared" si="4"/>
        <v>0</v>
      </c>
    </row>
    <row r="100" spans="1:6" ht="13.5">
      <c r="A100" s="64">
        <v>485100</v>
      </c>
      <c r="B100" s="65" t="s">
        <v>128</v>
      </c>
      <c r="C100" s="62"/>
      <c r="D100" s="62"/>
      <c r="E100" s="62"/>
      <c r="F100" s="63">
        <f t="shared" si="4"/>
        <v>0</v>
      </c>
    </row>
    <row r="101" spans="1:6" ht="13.5">
      <c r="A101" s="84">
        <v>500000</v>
      </c>
      <c r="B101" s="85" t="s">
        <v>97</v>
      </c>
      <c r="C101" s="86">
        <f>SUM(C102+C113)</f>
        <v>0</v>
      </c>
      <c r="D101" s="87">
        <f>SUM(D102+D113)</f>
        <v>0</v>
      </c>
      <c r="E101" s="87">
        <f>SUM(E102+E113)</f>
        <v>0</v>
      </c>
      <c r="F101" s="49">
        <f t="shared" si="4"/>
        <v>0</v>
      </c>
    </row>
    <row r="102" spans="1:6" ht="13.5">
      <c r="A102" s="50">
        <v>510000</v>
      </c>
      <c r="B102" s="51" t="s">
        <v>61</v>
      </c>
      <c r="C102" s="52">
        <f>SUM(C103+C106+C111)</f>
        <v>0</v>
      </c>
      <c r="D102" s="53">
        <f>SUM(D103+D106+D111)</f>
        <v>0</v>
      </c>
      <c r="E102" s="53">
        <f>SUM(E103+E106+E111)</f>
        <v>0</v>
      </c>
      <c r="F102" s="100">
        <f t="shared" si="4"/>
        <v>0</v>
      </c>
    </row>
    <row r="103" spans="1:6" ht="13.5">
      <c r="A103" s="55">
        <v>511000</v>
      </c>
      <c r="B103" s="56" t="s">
        <v>62</v>
      </c>
      <c r="C103" s="66">
        <f>C104+C105</f>
        <v>0</v>
      </c>
      <c r="D103" s="67">
        <f>D104+D105</f>
        <v>0</v>
      </c>
      <c r="E103" s="67">
        <f>E104+E105</f>
        <v>0</v>
      </c>
      <c r="F103" s="101">
        <f t="shared" si="4"/>
        <v>0</v>
      </c>
    </row>
    <row r="104" spans="1:6" ht="13.5">
      <c r="A104" s="64">
        <v>511300</v>
      </c>
      <c r="B104" s="65" t="s">
        <v>63</v>
      </c>
      <c r="C104" s="62"/>
      <c r="D104" s="62"/>
      <c r="E104" s="62"/>
      <c r="F104" s="63">
        <f t="shared" si="4"/>
        <v>0</v>
      </c>
    </row>
    <row r="105" spans="1:6" ht="13.5">
      <c r="A105" s="64">
        <v>511400</v>
      </c>
      <c r="B105" s="65" t="s">
        <v>98</v>
      </c>
      <c r="C105" s="62"/>
      <c r="D105" s="62"/>
      <c r="E105" s="62"/>
      <c r="F105" s="63">
        <f t="shared" si="4"/>
        <v>0</v>
      </c>
    </row>
    <row r="106" spans="1:6" ht="13.5">
      <c r="A106" s="55">
        <v>512000</v>
      </c>
      <c r="B106" s="56" t="s">
        <v>64</v>
      </c>
      <c r="C106" s="66">
        <f>SUM(C107:C110)</f>
        <v>0</v>
      </c>
      <c r="D106" s="67">
        <f>SUM(D107:D110)</f>
        <v>0</v>
      </c>
      <c r="E106" s="67">
        <f>SUM(E107:E110)</f>
        <v>0</v>
      </c>
      <c r="F106" s="101">
        <f aca="true" t="shared" si="5" ref="F106:F111">C106+D106+E106</f>
        <v>0</v>
      </c>
    </row>
    <row r="107" spans="1:61" ht="13.5">
      <c r="A107" s="60">
        <v>512200</v>
      </c>
      <c r="B107" s="61" t="s">
        <v>65</v>
      </c>
      <c r="C107" s="62"/>
      <c r="D107" s="62"/>
      <c r="E107" s="62"/>
      <c r="F107" s="63">
        <f t="shared" si="5"/>
        <v>0</v>
      </c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</row>
    <row r="108" spans="1:6" ht="13.5">
      <c r="A108" s="64">
        <v>512600</v>
      </c>
      <c r="B108" s="65" t="s">
        <v>99</v>
      </c>
      <c r="C108" s="62"/>
      <c r="D108" s="62"/>
      <c r="E108" s="62"/>
      <c r="F108" s="63">
        <f t="shared" si="5"/>
        <v>0</v>
      </c>
    </row>
    <row r="109" spans="1:6" ht="13.5">
      <c r="A109" s="64">
        <v>512800</v>
      </c>
      <c r="B109" s="65" t="s">
        <v>66</v>
      </c>
      <c r="C109" s="62"/>
      <c r="D109" s="62"/>
      <c r="E109" s="62"/>
      <c r="F109" s="63">
        <f t="shared" si="5"/>
        <v>0</v>
      </c>
    </row>
    <row r="110" spans="1:6" ht="13.5">
      <c r="A110" s="64">
        <v>512900</v>
      </c>
      <c r="B110" s="65" t="s">
        <v>100</v>
      </c>
      <c r="C110" s="62"/>
      <c r="D110" s="62"/>
      <c r="E110" s="62"/>
      <c r="F110" s="63">
        <f t="shared" si="5"/>
        <v>0</v>
      </c>
    </row>
    <row r="111" spans="1:6" ht="13.5">
      <c r="A111" s="55">
        <v>515000</v>
      </c>
      <c r="B111" s="56" t="s">
        <v>67</v>
      </c>
      <c r="C111" s="66">
        <f>C112</f>
        <v>0</v>
      </c>
      <c r="D111" s="67">
        <f>D112</f>
        <v>0</v>
      </c>
      <c r="E111" s="67">
        <f>E112</f>
        <v>0</v>
      </c>
      <c r="F111" s="101">
        <f t="shared" si="5"/>
        <v>0</v>
      </c>
    </row>
    <row r="112" spans="1:6" ht="13.5">
      <c r="A112" s="64">
        <v>515100</v>
      </c>
      <c r="B112" s="65" t="s">
        <v>68</v>
      </c>
      <c r="C112" s="62"/>
      <c r="D112" s="62"/>
      <c r="E112" s="62"/>
      <c r="F112" s="63">
        <f>C112+D112+E112</f>
        <v>0</v>
      </c>
    </row>
    <row r="113" spans="1:6" ht="13.5">
      <c r="A113" s="50">
        <v>520000</v>
      </c>
      <c r="B113" s="51" t="s">
        <v>69</v>
      </c>
      <c r="C113" s="52">
        <f aca="true" t="shared" si="6" ref="C113:E114">SUM(C114)</f>
        <v>0</v>
      </c>
      <c r="D113" s="53">
        <f t="shared" si="6"/>
        <v>0</v>
      </c>
      <c r="E113" s="53">
        <f t="shared" si="6"/>
        <v>0</v>
      </c>
      <c r="F113" s="100">
        <f>C113+D113+E113</f>
        <v>0</v>
      </c>
    </row>
    <row r="114" spans="1:6" ht="13.5">
      <c r="A114" s="55">
        <v>523000</v>
      </c>
      <c r="B114" s="56" t="s">
        <v>70</v>
      </c>
      <c r="C114" s="66">
        <f t="shared" si="6"/>
        <v>0</v>
      </c>
      <c r="D114" s="67">
        <f t="shared" si="6"/>
        <v>0</v>
      </c>
      <c r="E114" s="67">
        <f t="shared" si="6"/>
        <v>0</v>
      </c>
      <c r="F114" s="101">
        <f>C114+D114+E114</f>
        <v>0</v>
      </c>
    </row>
    <row r="115" spans="1:6" ht="14.25" thickBot="1">
      <c r="A115" s="88">
        <v>523100</v>
      </c>
      <c r="B115" s="89" t="s">
        <v>71</v>
      </c>
      <c r="C115" s="62"/>
      <c r="D115" s="62"/>
      <c r="E115" s="62"/>
      <c r="F115" s="63">
        <f>C115+D115+E115</f>
        <v>0</v>
      </c>
    </row>
    <row r="116" spans="1:6" ht="14.25" thickBot="1">
      <c r="A116" s="90" t="s">
        <v>72</v>
      </c>
      <c r="B116" s="91" t="s">
        <v>73</v>
      </c>
      <c r="C116" s="92">
        <f>C12+C101</f>
        <v>0</v>
      </c>
      <c r="D116" s="93">
        <f>D12+D101</f>
        <v>0</v>
      </c>
      <c r="E116" s="94">
        <f>E12+E101</f>
        <v>0</v>
      </c>
      <c r="F116" s="95">
        <f>SUM(C116:E116)</f>
        <v>0</v>
      </c>
    </row>
    <row r="118" spans="3:5" ht="13.5">
      <c r="C118" s="33"/>
      <c r="D118" s="33"/>
      <c r="E118" s="33"/>
    </row>
    <row r="119" spans="3:5" ht="13.5">
      <c r="C119" s="33"/>
      <c r="D119" s="96"/>
      <c r="E119" s="33"/>
    </row>
    <row r="120" spans="3:5" ht="13.5">
      <c r="C120" s="33"/>
      <c r="D120" s="96"/>
      <c r="E120" s="33"/>
    </row>
    <row r="121" spans="3:5" ht="13.5">
      <c r="C121" s="35"/>
      <c r="D121" s="36"/>
      <c r="E121" s="33"/>
    </row>
    <row r="122" spans="3:6" s="37" customFormat="1" ht="13.5">
      <c r="C122" s="97"/>
      <c r="D122" s="38"/>
      <c r="F122" s="34"/>
    </row>
    <row r="123" spans="3:6" s="37" customFormat="1" ht="13.5">
      <c r="C123" s="98"/>
      <c r="D123" s="39"/>
      <c r="F123" s="34"/>
    </row>
  </sheetData>
  <sheetProtection/>
  <mergeCells count="5">
    <mergeCell ref="A10:B11"/>
    <mergeCell ref="D10:D11"/>
    <mergeCell ref="E10:E11"/>
    <mergeCell ref="F10:F11"/>
    <mergeCell ref="C10:C11"/>
  </mergeCells>
  <printOptions/>
  <pageMargins left="0.7" right="0.7" top="0.75" bottom="0.75" header="0.3" footer="0.3"/>
  <pageSetup horizontalDpi="600" verticalDpi="600" orientation="portrait" paperSize="9" scale="99" r:id="rId1"/>
  <rowBreaks count="2" manualBreakCount="2">
    <brk id="48" max="6" man="1"/>
    <brk id="99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Q121"/>
  <sheetViews>
    <sheetView tabSelected="1" zoomScale="150" zoomScaleNormal="150" zoomScalePageLayoutView="0" workbookViewId="0" topLeftCell="A1">
      <selection activeCell="C2" sqref="C2"/>
    </sheetView>
  </sheetViews>
  <sheetFormatPr defaultColWidth="9.28125" defaultRowHeight="15"/>
  <cols>
    <col min="1" max="1" width="7.7109375" style="1" customWidth="1"/>
    <col min="2" max="2" width="50.28125" style="1" customWidth="1"/>
    <col min="3" max="3" width="17.7109375" style="1" customWidth="1"/>
    <col min="4" max="4" width="12.00390625" style="1" customWidth="1"/>
    <col min="5" max="5" width="11.7109375" style="1" customWidth="1"/>
    <col min="6" max="6" width="16.28125" style="1" customWidth="1"/>
    <col min="7" max="7" width="5.28125" style="1" customWidth="1"/>
    <col min="8" max="16384" width="9.28125" style="1" customWidth="1"/>
  </cols>
  <sheetData>
    <row r="1" spans="1:17" ht="14.25">
      <c r="A1" s="3"/>
      <c r="B1" s="3"/>
      <c r="C1" s="127" t="s">
        <v>152</v>
      </c>
      <c r="D1" s="128"/>
      <c r="E1" s="128"/>
      <c r="F1" s="129"/>
      <c r="G1" s="4"/>
      <c r="H1" s="5"/>
      <c r="I1" s="3"/>
      <c r="J1" s="9"/>
      <c r="L1" s="3"/>
      <c r="M1" s="3"/>
      <c r="N1" s="3"/>
      <c r="O1" s="9"/>
      <c r="Q1" s="8"/>
    </row>
    <row r="2" spans="1:17" ht="14.25">
      <c r="A2" s="3"/>
      <c r="B2" s="6"/>
      <c r="C2" s="14" t="s">
        <v>87</v>
      </c>
      <c r="D2" s="15"/>
      <c r="E2" s="16"/>
      <c r="F2" s="11">
        <f>'план 2022 - извор 01'!F116+'буџетска резерва'!F116</f>
        <v>393000000</v>
      </c>
      <c r="G2" s="4"/>
      <c r="H2" s="5"/>
      <c r="I2" s="3"/>
      <c r="J2" s="9"/>
      <c r="L2" s="3"/>
      <c r="M2" s="3"/>
      <c r="N2" s="3"/>
      <c r="O2" s="9"/>
      <c r="Q2" s="8"/>
    </row>
    <row r="3" spans="1:17" ht="14.25">
      <c r="A3" s="3"/>
      <c r="B3" s="3"/>
      <c r="C3" s="14" t="s">
        <v>0</v>
      </c>
      <c r="D3" s="15"/>
      <c r="E3" s="16"/>
      <c r="F3" s="11">
        <f>'план 2022. - извор 04'!F116</f>
        <v>27651600</v>
      </c>
      <c r="G3" s="4"/>
      <c r="H3" s="5"/>
      <c r="I3" s="3"/>
      <c r="J3" s="9"/>
      <c r="L3" s="3"/>
      <c r="M3" s="3"/>
      <c r="N3" s="3"/>
      <c r="O3" s="9"/>
      <c r="Q3" s="8"/>
    </row>
    <row r="4" spans="1:17" ht="14.25">
      <c r="A4" s="3"/>
      <c r="B4" s="3"/>
      <c r="C4" s="14" t="s">
        <v>86</v>
      </c>
      <c r="D4" s="15"/>
      <c r="E4" s="16"/>
      <c r="F4" s="12">
        <f>'план 2022. - извор 07'!F116</f>
        <v>0</v>
      </c>
      <c r="G4" s="4"/>
      <c r="H4" s="5"/>
      <c r="I4" s="3"/>
      <c r="J4" s="9"/>
      <c r="L4" s="3"/>
      <c r="M4" s="3"/>
      <c r="N4" s="3"/>
      <c r="O4" s="9"/>
      <c r="Q4" s="8"/>
    </row>
    <row r="5" spans="1:17" ht="15" customHeight="1">
      <c r="A5" s="3"/>
      <c r="B5" s="3"/>
      <c r="C5" s="18" t="s">
        <v>92</v>
      </c>
      <c r="D5" s="19"/>
      <c r="E5" s="17"/>
      <c r="F5" s="12">
        <f>'план 2022.-извор 08'!F116</f>
        <v>40000</v>
      </c>
      <c r="J5" s="10"/>
      <c r="L5" s="3"/>
      <c r="M5" s="3"/>
      <c r="N5" s="3"/>
      <c r="O5" s="9"/>
      <c r="Q5" s="8"/>
    </row>
    <row r="6" spans="1:17" ht="14.25">
      <c r="A6" s="3"/>
      <c r="B6" s="3"/>
      <c r="C6" s="20" t="s">
        <v>141</v>
      </c>
      <c r="D6" s="21"/>
      <c r="E6" s="22"/>
      <c r="F6" s="23">
        <f>'план 2022извор 15'!F116</f>
        <v>5421320</v>
      </c>
      <c r="J6" s="10"/>
      <c r="L6" s="3"/>
      <c r="M6" s="3"/>
      <c r="N6" s="3"/>
      <c r="O6" s="9"/>
      <c r="Q6" s="8"/>
    </row>
    <row r="7" spans="1:17" ht="15" thickBot="1">
      <c r="A7" s="3"/>
      <c r="B7" s="3"/>
      <c r="C7" s="132" t="s">
        <v>78</v>
      </c>
      <c r="D7" s="133"/>
      <c r="E7" s="134"/>
      <c r="F7" s="13">
        <f>SUM(F2:F6)</f>
        <v>426112920</v>
      </c>
      <c r="J7" s="10"/>
      <c r="L7" s="3"/>
      <c r="M7" s="3"/>
      <c r="N7" s="3"/>
      <c r="O7" s="9"/>
      <c r="Q7" s="8"/>
    </row>
    <row r="8" spans="1:17" ht="14.25">
      <c r="A8" s="3"/>
      <c r="B8" s="3"/>
      <c r="J8" s="10"/>
      <c r="L8" s="3"/>
      <c r="M8" s="3"/>
      <c r="N8" s="3"/>
      <c r="O8" s="9"/>
      <c r="Q8" s="8"/>
    </row>
    <row r="9" spans="1:17" ht="15" thickBot="1">
      <c r="A9" s="3"/>
      <c r="B9" s="2"/>
      <c r="C9" s="3"/>
      <c r="D9" s="3"/>
      <c r="E9" s="7"/>
      <c r="F9" s="9"/>
      <c r="G9" s="4"/>
      <c r="H9" s="5"/>
      <c r="I9" s="3"/>
      <c r="J9" s="9"/>
      <c r="L9" s="3"/>
      <c r="M9" s="3"/>
      <c r="N9" s="3"/>
      <c r="O9" s="9"/>
      <c r="Q9" s="8"/>
    </row>
    <row r="10" spans="1:6" ht="15" thickBot="1">
      <c r="A10" s="135" t="s">
        <v>1</v>
      </c>
      <c r="B10" s="136"/>
      <c r="C10" s="139" t="s">
        <v>82</v>
      </c>
      <c r="D10" s="141" t="s">
        <v>83</v>
      </c>
      <c r="E10" s="143" t="s">
        <v>84</v>
      </c>
      <c r="F10" s="130" t="s">
        <v>85</v>
      </c>
    </row>
    <row r="11" spans="1:6" ht="20.25" customHeight="1">
      <c r="A11" s="137"/>
      <c r="B11" s="138"/>
      <c r="C11" s="140"/>
      <c r="D11" s="142"/>
      <c r="E11" s="144"/>
      <c r="F11" s="131"/>
    </row>
    <row r="12" spans="1:6" ht="14.25">
      <c r="A12" s="46">
        <v>400000</v>
      </c>
      <c r="B12" s="47" t="s">
        <v>4</v>
      </c>
      <c r="C12" s="48">
        <f>SUM(C13+C30+C78+C82+C89+C91)</f>
        <v>358409600</v>
      </c>
      <c r="D12" s="48">
        <f>SUM(D13+D30+D78+D82+D89+D91)</f>
        <v>17133320</v>
      </c>
      <c r="E12" s="48">
        <f>SUM(E13+E30+E78+E82+E89+E91)</f>
        <v>0</v>
      </c>
      <c r="F12" s="49">
        <f aca="true" t="shared" si="0" ref="F12:F19">SUM(C12+D12+E12)</f>
        <v>375542920</v>
      </c>
    </row>
    <row r="13" spans="1:6" ht="14.25">
      <c r="A13" s="50">
        <v>410000</v>
      </c>
      <c r="B13" s="51" t="s">
        <v>5</v>
      </c>
      <c r="C13" s="52">
        <f>SUM(C14+C16+C20+C22+C26+C28)</f>
        <v>245438600</v>
      </c>
      <c r="D13" s="53">
        <f>SUM(D14+D16+D20+D22+D26+D28)</f>
        <v>0</v>
      </c>
      <c r="E13" s="53">
        <f>SUM(E14+E16+E20+E22+E26+E28)</f>
        <v>0</v>
      </c>
      <c r="F13" s="54">
        <f t="shared" si="0"/>
        <v>245438600</v>
      </c>
    </row>
    <row r="14" spans="1:6" ht="14.25">
      <c r="A14" s="55">
        <v>411000</v>
      </c>
      <c r="B14" s="56" t="s">
        <v>6</v>
      </c>
      <c r="C14" s="57">
        <f>C15</f>
        <v>196135000</v>
      </c>
      <c r="D14" s="58">
        <f>D15</f>
        <v>0</v>
      </c>
      <c r="E14" s="58">
        <f>E15</f>
        <v>0</v>
      </c>
      <c r="F14" s="59">
        <f t="shared" si="0"/>
        <v>196135000</v>
      </c>
    </row>
    <row r="15" spans="1:6" ht="14.25">
      <c r="A15" s="60">
        <v>411100</v>
      </c>
      <c r="B15" s="61" t="s">
        <v>101</v>
      </c>
      <c r="C15" s="62">
        <f>'план 2022 - извор 01'!C15+'план 2022. - извор 04'!C15+'план 2022. - извор 07'!C15+'план 2022.-извор 08'!C15+'план 2022извор 15'!C15+'буџетска резерва'!C15</f>
        <v>196135000</v>
      </c>
      <c r="D15" s="62">
        <f>'план 2022 - извор 01'!D15+'план 2022. - извор 04'!D15+'план 2022. - извор 07'!D15+'план 2022.-извор 08'!D15+'план 2022извор 15'!D15+'буџетска резерва'!D15</f>
        <v>0</v>
      </c>
      <c r="E15" s="62">
        <f>'план 2022 - извор 01'!E15+'план 2022. - извор 04'!E15+'план 2022. - извор 07'!E15+'план 2022.-извор 08'!E15+'план 2022извор 15'!E15+'буџетска резерва'!E15</f>
        <v>0</v>
      </c>
      <c r="F15" s="63">
        <f t="shared" si="0"/>
        <v>196135000</v>
      </c>
    </row>
    <row r="16" spans="1:6" ht="14.25">
      <c r="A16" s="55">
        <v>412000</v>
      </c>
      <c r="B16" s="56" t="s">
        <v>132</v>
      </c>
      <c r="C16" s="57">
        <f>C17+C18+C19</f>
        <v>32663600</v>
      </c>
      <c r="D16" s="58">
        <f>D17+D18+D19</f>
        <v>0</v>
      </c>
      <c r="E16" s="58">
        <f>E17+E18+E19</f>
        <v>0</v>
      </c>
      <c r="F16" s="101">
        <f t="shared" si="0"/>
        <v>32663600</v>
      </c>
    </row>
    <row r="17" spans="1:6" ht="14.25">
      <c r="A17" s="60">
        <v>412100</v>
      </c>
      <c r="B17" s="61" t="s">
        <v>7</v>
      </c>
      <c r="C17" s="62">
        <f>'план 2022 - извор 01'!C17+'план 2022. - извор 04'!C17+'план 2022. - извор 07'!C17+'план 2022.-извор 08'!C17+'план 2022извор 15'!C17+'буџетска резерва'!C17</f>
        <v>22556000</v>
      </c>
      <c r="D17" s="62">
        <f>'план 2022 - извор 01'!D17+'план 2022. - извор 04'!D17+'план 2022. - извор 07'!D17+'план 2022.-извор 08'!D17+'план 2022извор 15'!D17+'буџетска резерва'!D17</f>
        <v>0</v>
      </c>
      <c r="E17" s="62">
        <f>'план 2022 - извор 01'!E17+'план 2022. - извор 04'!E17+'план 2022. - извор 07'!E17+'план 2022.-извор 08'!E17+'план 2022извор 15'!E17+'буџетска резерва'!E17</f>
        <v>0</v>
      </c>
      <c r="F17" s="63">
        <f t="shared" si="0"/>
        <v>22556000</v>
      </c>
    </row>
    <row r="18" spans="1:6" ht="14.25">
      <c r="A18" s="60">
        <v>412200</v>
      </c>
      <c r="B18" s="61" t="s">
        <v>8</v>
      </c>
      <c r="C18" s="62">
        <f>'план 2022 - извор 01'!C18+'план 2022. - извор 04'!C18+'план 2022. - извор 07'!C18+'план 2022.-извор 08'!C18+'план 2022извор 15'!C18+'буџетска резерва'!C18</f>
        <v>10107600</v>
      </c>
      <c r="D18" s="62">
        <f>'план 2022 - извор 01'!D18+'план 2022. - извор 04'!D18+'план 2022. - извор 07'!D18+'план 2022.-извор 08'!D18+'план 2022извор 15'!D18+'буџетска резерва'!D18</f>
        <v>0</v>
      </c>
      <c r="E18" s="62">
        <f>'план 2022 - извор 01'!E18+'план 2022. - извор 04'!E18+'план 2022. - извор 07'!E18+'план 2022.-извор 08'!E18+'план 2022извор 15'!E18+'буџетска резерва'!E18</f>
        <v>0</v>
      </c>
      <c r="F18" s="63">
        <f t="shared" si="0"/>
        <v>10107600</v>
      </c>
    </row>
    <row r="19" spans="1:6" ht="14.25">
      <c r="A19" s="60">
        <v>412300</v>
      </c>
      <c r="B19" s="61" t="s">
        <v>9</v>
      </c>
      <c r="C19" s="62">
        <f>'план 2022 - извор 01'!C19+'план 2022. - извор 04'!C19+'план 2022. - извор 07'!C19+'план 2022.-извор 08'!C19+'план 2022извор 15'!C19+'буџетска резерва'!C19</f>
        <v>0</v>
      </c>
      <c r="D19" s="62">
        <f>'план 2022 - извор 01'!D19+'план 2022. - извор 04'!D19+'план 2022. - извор 07'!D19+'план 2022.-извор 08'!D19+'план 2022извор 15'!D19+'буџетска резерва'!D19</f>
        <v>0</v>
      </c>
      <c r="E19" s="62">
        <f>'план 2022 - извор 01'!E19+'план 2022. - извор 04'!E19+'план 2022. - извор 07'!E19+'план 2022.-извор 08'!E19+'план 2022извор 15'!E19+'буџетска резерва'!E19</f>
        <v>0</v>
      </c>
      <c r="F19" s="63">
        <f t="shared" si="0"/>
        <v>0</v>
      </c>
    </row>
    <row r="20" spans="1:6" ht="14.25">
      <c r="A20" s="55">
        <v>413000</v>
      </c>
      <c r="B20" s="56" t="s">
        <v>10</v>
      </c>
      <c r="C20" s="57">
        <f>C21</f>
        <v>6790000</v>
      </c>
      <c r="D20" s="58">
        <f>D21</f>
        <v>0</v>
      </c>
      <c r="E20" s="58">
        <f>E21</f>
        <v>0</v>
      </c>
      <c r="F20" s="101">
        <f aca="true" t="shared" si="1" ref="F20:F83">C20+D20+E20</f>
        <v>6790000</v>
      </c>
    </row>
    <row r="21" spans="1:6" ht="14.25">
      <c r="A21" s="60">
        <v>413100</v>
      </c>
      <c r="B21" s="61" t="s">
        <v>11</v>
      </c>
      <c r="C21" s="62">
        <f>'план 2022 - извор 01'!C21+'план 2022. - извор 04'!C21+'план 2022. - извор 07'!C21+'план 2022.-извор 08'!C21+'план 2022извор 15'!C21+'буџетска резерва'!C21</f>
        <v>6790000</v>
      </c>
      <c r="D21" s="62">
        <f>'план 2022 - извор 01'!D21+'план 2022. - извор 04'!D21+'план 2022. - извор 07'!D21+'план 2022.-извор 08'!D21+'план 2022извор 15'!D21+'буџетска резерва'!D21</f>
        <v>0</v>
      </c>
      <c r="E21" s="62">
        <f>'план 2022 - извор 01'!E21+'план 2022. - извор 04'!E21+'план 2022. - извор 07'!E21+'план 2022.-извор 08'!E21+'план 2022извор 15'!E21+'буџетска резерва'!E21</f>
        <v>0</v>
      </c>
      <c r="F21" s="63">
        <f t="shared" si="1"/>
        <v>6790000</v>
      </c>
    </row>
    <row r="22" spans="1:6" ht="14.25">
      <c r="A22" s="55">
        <v>414000</v>
      </c>
      <c r="B22" s="56" t="s">
        <v>12</v>
      </c>
      <c r="C22" s="57">
        <f>C23+C24+C25</f>
        <v>4550000</v>
      </c>
      <c r="D22" s="58">
        <f>D23+D24+D25</f>
        <v>0</v>
      </c>
      <c r="E22" s="58">
        <f>E23+E24+E25</f>
        <v>0</v>
      </c>
      <c r="F22" s="101">
        <f t="shared" si="1"/>
        <v>4550000</v>
      </c>
    </row>
    <row r="23" spans="1:6" ht="14.25">
      <c r="A23" s="64">
        <v>414100</v>
      </c>
      <c r="B23" s="65" t="s">
        <v>102</v>
      </c>
      <c r="C23" s="62">
        <f>'план 2022 - извор 01'!C23+'план 2022. - извор 04'!C23+'план 2022. - извор 07'!C23+'план 2022.-извор 08'!C23+'план 2022извор 15'!C23+'буџетска резерва'!C23</f>
        <v>2000000</v>
      </c>
      <c r="D23" s="62">
        <f>'план 2022 - извор 01'!D23+'план 2022. - извор 04'!D23+'план 2022. - извор 07'!D23+'план 2022.-извор 08'!D23+'план 2022извор 15'!D23+'буџетска резерва'!D23</f>
        <v>0</v>
      </c>
      <c r="E23" s="62">
        <f>'план 2022 - извор 01'!E23+'план 2022. - извор 04'!E23+'план 2022. - извор 07'!E23+'план 2022.-извор 08'!E23+'план 2022извор 15'!E23+'буџетска резерва'!E23</f>
        <v>0</v>
      </c>
      <c r="F23" s="63">
        <f t="shared" si="1"/>
        <v>2000000</v>
      </c>
    </row>
    <row r="24" spans="1:6" ht="14.25">
      <c r="A24" s="60">
        <v>414300</v>
      </c>
      <c r="B24" s="61" t="s">
        <v>13</v>
      </c>
      <c r="C24" s="62">
        <f>'план 2022 - извор 01'!C24+'план 2022. - извор 04'!C24+'план 2022. - извор 07'!C24+'план 2022.-извор 08'!C24+'план 2022извор 15'!C24+'буџетска резерва'!C24</f>
        <v>2000000</v>
      </c>
      <c r="D24" s="62">
        <f>'план 2022 - извор 01'!D24+'план 2022. - извор 04'!D24+'план 2022. - извор 07'!D24+'план 2022.-извор 08'!D24+'план 2022извор 15'!D24+'буџетска резерва'!D24</f>
        <v>0</v>
      </c>
      <c r="E24" s="62">
        <f>'план 2022 - извор 01'!E24+'план 2022. - извор 04'!E24+'план 2022. - извор 07'!E24+'план 2022.-извор 08'!E24+'план 2022извор 15'!E24+'буџетска резерва'!E24</f>
        <v>0</v>
      </c>
      <c r="F24" s="63">
        <f t="shared" si="1"/>
        <v>2000000</v>
      </c>
    </row>
    <row r="25" spans="1:6" ht="14.25">
      <c r="A25" s="64">
        <v>414400</v>
      </c>
      <c r="B25" s="65" t="s">
        <v>103</v>
      </c>
      <c r="C25" s="62">
        <f>'план 2022 - извор 01'!C25+'план 2022. - извор 04'!C25+'план 2022. - извор 07'!C25+'план 2022.-извор 08'!C25+'план 2022извор 15'!C25+'буџетска резерва'!C25</f>
        <v>550000</v>
      </c>
      <c r="D25" s="62">
        <f>'план 2022 - извор 01'!D25+'план 2022. - извор 04'!D25+'план 2022. - извор 07'!D25+'план 2022.-извор 08'!D25+'план 2022извор 15'!D25+'буџетска резерва'!D25</f>
        <v>0</v>
      </c>
      <c r="E25" s="62">
        <f>'план 2022 - извор 01'!E25+'план 2022. - извор 04'!E25+'план 2022. - извор 07'!E25+'план 2022.-извор 08'!E25+'план 2022извор 15'!E25+'буџетска резерва'!E25</f>
        <v>0</v>
      </c>
      <c r="F25" s="63">
        <f t="shared" si="1"/>
        <v>550000</v>
      </c>
    </row>
    <row r="26" spans="1:6" ht="14.25">
      <c r="A26" s="55">
        <v>415000</v>
      </c>
      <c r="B26" s="56" t="s">
        <v>104</v>
      </c>
      <c r="C26" s="57">
        <f>C27</f>
        <v>0</v>
      </c>
      <c r="D26" s="58">
        <f>D27</f>
        <v>0</v>
      </c>
      <c r="E26" s="58">
        <f>E27</f>
        <v>0</v>
      </c>
      <c r="F26" s="101">
        <f t="shared" si="1"/>
        <v>0</v>
      </c>
    </row>
    <row r="27" spans="1:6" ht="14.25">
      <c r="A27" s="64">
        <v>415100</v>
      </c>
      <c r="B27" s="65" t="s">
        <v>105</v>
      </c>
      <c r="C27" s="62">
        <f>'план 2022 - извор 01'!C27+'план 2022. - извор 04'!C27+'план 2022. - извор 07'!C27+'план 2022.-извор 08'!C27+'план 2022извор 15'!C27+'буџетска резерва'!C27</f>
        <v>0</v>
      </c>
      <c r="D27" s="62">
        <f>'план 2022 - извор 01'!D27+'план 2022. - извор 04'!D27+'план 2022. - извор 07'!D27+'план 2022.-извор 08'!D27+'план 2022извор 15'!D27+'буџетска резерва'!D27</f>
        <v>0</v>
      </c>
      <c r="E27" s="62">
        <f>'план 2022 - извор 01'!E27+'план 2022. - извор 04'!E27+'план 2022. - извор 07'!E27+'план 2022.-извор 08'!E27+'план 2022извор 15'!E27+'буџетска резерва'!E27</f>
        <v>0</v>
      </c>
      <c r="F27" s="63">
        <f t="shared" si="1"/>
        <v>0</v>
      </c>
    </row>
    <row r="28" spans="1:6" ht="14.25">
      <c r="A28" s="55">
        <v>416000</v>
      </c>
      <c r="B28" s="56" t="s">
        <v>106</v>
      </c>
      <c r="C28" s="66">
        <f>C29</f>
        <v>5300000</v>
      </c>
      <c r="D28" s="67">
        <f>D29</f>
        <v>0</v>
      </c>
      <c r="E28" s="67">
        <f>E29</f>
        <v>0</v>
      </c>
      <c r="F28" s="101">
        <f t="shared" si="1"/>
        <v>5300000</v>
      </c>
    </row>
    <row r="29" spans="1:6" ht="14.25">
      <c r="A29" s="60">
        <v>416100</v>
      </c>
      <c r="B29" s="61" t="s">
        <v>107</v>
      </c>
      <c r="C29" s="62">
        <f>'план 2022 - извор 01'!C29+'план 2022. - извор 04'!C29+'план 2022. - извор 07'!C29+'план 2022.-извор 08'!C29+'план 2022извор 15'!C29+'буџетска резерва'!C29</f>
        <v>5300000</v>
      </c>
      <c r="D29" s="62">
        <f>'план 2022 - извор 01'!D29+'план 2022. - извор 04'!D29+'план 2022. - извор 07'!D29+'план 2022.-извор 08'!D29+'план 2022извор 15'!D29+'буџетска резерва'!D29</f>
        <v>0</v>
      </c>
      <c r="E29" s="62">
        <f>'план 2022 - извор 01'!E29+'план 2022. - извор 04'!E29+'план 2022. - извор 07'!E29+'план 2022.-извор 08'!E29+'план 2022извор 15'!E29+'буџетска резерва'!E29</f>
        <v>0</v>
      </c>
      <c r="F29" s="63">
        <f t="shared" si="1"/>
        <v>5300000</v>
      </c>
    </row>
    <row r="30" spans="1:6" ht="14.25">
      <c r="A30" s="50">
        <v>420000</v>
      </c>
      <c r="B30" s="51" t="s">
        <v>14</v>
      </c>
      <c r="C30" s="52">
        <f>SUM(C31+C48+C53+C62+C67+C70)</f>
        <v>112816000</v>
      </c>
      <c r="D30" s="53">
        <f>SUM(D31+D48+D53+D62+D67+D70)</f>
        <v>17133320</v>
      </c>
      <c r="E30" s="53">
        <f>SUM(E31+E48+E53+E62+E67+E70)</f>
        <v>0</v>
      </c>
      <c r="F30" s="100">
        <f t="shared" si="1"/>
        <v>129949320</v>
      </c>
    </row>
    <row r="31" spans="1:6" ht="14.25">
      <c r="A31" s="55">
        <v>421000</v>
      </c>
      <c r="B31" s="56" t="s">
        <v>15</v>
      </c>
      <c r="C31" s="66">
        <f>SUM(C32:C47)</f>
        <v>58120000</v>
      </c>
      <c r="D31" s="67">
        <f>SUM(D32:D47)</f>
        <v>0</v>
      </c>
      <c r="E31" s="67">
        <f>SUM(E32:E47)</f>
        <v>0</v>
      </c>
      <c r="F31" s="101">
        <f t="shared" si="1"/>
        <v>58120000</v>
      </c>
    </row>
    <row r="32" spans="1:6" ht="14.25">
      <c r="A32" s="64">
        <v>421100</v>
      </c>
      <c r="B32" s="65" t="s">
        <v>16</v>
      </c>
      <c r="C32" s="62">
        <f>'план 2022 - извор 01'!C32+'план 2022. - извор 04'!C32+'план 2022. - извор 07'!C32+'план 2022.-извор 08'!C32+'план 2022извор 15'!C32+'буџетска резерва'!C32</f>
        <v>700000</v>
      </c>
      <c r="D32" s="62">
        <f>'план 2022 - извор 01'!D32+'план 2022. - извор 04'!D32+'план 2022. - извор 07'!D32+'план 2022.-извор 08'!D32+'план 2022извор 15'!D32+'буџетска резерва'!D32</f>
        <v>0</v>
      </c>
      <c r="E32" s="62">
        <f>'план 2022 - извор 01'!E32+'план 2022. - извор 04'!E32+'план 2022. - извор 07'!E32+'план 2022.-извор 08'!E32+'план 2022извор 15'!E32+'буџетска резерва'!E32</f>
        <v>0</v>
      </c>
      <c r="F32" s="63">
        <f aca="true" t="shared" si="2" ref="F32:F47">C32+D32+E32</f>
        <v>700000</v>
      </c>
    </row>
    <row r="33" spans="1:6" ht="14.25">
      <c r="A33" s="64">
        <v>421200</v>
      </c>
      <c r="B33" s="65" t="s">
        <v>108</v>
      </c>
      <c r="C33" s="62">
        <f>'план 2022 - извор 01'!C33+'план 2022. - извор 04'!C33+'план 2022. - извор 07'!C33+'план 2022.-извор 08'!C33+'план 2022извор 15'!C33+'буџетска резерва'!C33</f>
        <v>13305000</v>
      </c>
      <c r="D33" s="62">
        <f>'план 2022 - извор 01'!D33+'план 2022. - извор 04'!D33+'план 2022. - извор 07'!D33+'план 2022.-извор 08'!D33+'план 2022извор 15'!D33+'буџетска резерва'!D33</f>
        <v>0</v>
      </c>
      <c r="E33" s="62">
        <f>'план 2022 - извор 01'!E33+'план 2022. - извор 04'!E33+'план 2022. - извор 07'!E33+'план 2022.-извор 08'!E33+'план 2022извор 15'!E33+'буџетска резерва'!E33</f>
        <v>0</v>
      </c>
      <c r="F33" s="63">
        <f t="shared" si="2"/>
        <v>13305000</v>
      </c>
    </row>
    <row r="34" spans="1:6" ht="14.25">
      <c r="A34" s="64">
        <v>421221</v>
      </c>
      <c r="B34" s="65" t="s">
        <v>17</v>
      </c>
      <c r="C34" s="62">
        <f>'план 2022 - извор 01'!C34+'план 2022. - извор 04'!C34+'план 2022. - извор 07'!C34+'план 2022.-извор 08'!C34+'план 2022извор 15'!C34+'буџетска резерва'!C34</f>
        <v>530000</v>
      </c>
      <c r="D34" s="62">
        <f>'план 2022 - извор 01'!D34+'план 2022. - извор 04'!D34+'план 2022. - извор 07'!D34+'план 2022.-извор 08'!D34+'план 2022извор 15'!D34+'буџетска резерва'!D34</f>
        <v>0</v>
      </c>
      <c r="E34" s="62">
        <f>'план 2022 - извор 01'!E34+'план 2022. - извор 04'!E34+'план 2022. - извор 07'!E34+'план 2022.-извор 08'!E34+'план 2022извор 15'!E34+'буџетска резерва'!E34</f>
        <v>0</v>
      </c>
      <c r="F34" s="63">
        <f t="shared" si="2"/>
        <v>530000</v>
      </c>
    </row>
    <row r="35" spans="1:6" ht="14.25">
      <c r="A35" s="64">
        <v>421222</v>
      </c>
      <c r="B35" s="65" t="s">
        <v>18</v>
      </c>
      <c r="C35" s="62">
        <f>'план 2022 - извор 01'!C35+'план 2022. - извор 04'!C35+'план 2022. - извор 07'!C35+'план 2022.-извор 08'!C35+'план 2022извор 15'!C35+'буџетска резерва'!C35</f>
        <v>600000</v>
      </c>
      <c r="D35" s="62">
        <f>'план 2022 - извор 01'!D35+'план 2022. - извор 04'!D35+'план 2022. - извор 07'!D35+'план 2022.-извор 08'!D35+'план 2022извор 15'!D35+'буџетска резерва'!D35</f>
        <v>0</v>
      </c>
      <c r="E35" s="62">
        <f>'план 2022 - извор 01'!E35+'план 2022. - извор 04'!E35+'план 2022. - извор 07'!E35+'план 2022.-извор 08'!E35+'план 2022извор 15'!E35+'буџетска резерва'!E35</f>
        <v>0</v>
      </c>
      <c r="F35" s="63">
        <f t="shared" si="2"/>
        <v>600000</v>
      </c>
    </row>
    <row r="36" spans="1:6" ht="14.25">
      <c r="A36" s="60">
        <v>421225</v>
      </c>
      <c r="B36" s="61" t="s">
        <v>19</v>
      </c>
      <c r="C36" s="62">
        <f>'план 2022 - извор 01'!C36+'план 2022. - извор 04'!C36+'план 2022. - извор 07'!C36+'план 2022.-извор 08'!C36+'план 2022извор 15'!C36+'буџетска резерва'!C36</f>
        <v>20402000</v>
      </c>
      <c r="D36" s="62">
        <f>'план 2022 - извор 01'!D36+'план 2022. - извор 04'!D36+'план 2022. - извор 07'!D36+'план 2022.-извор 08'!D36+'план 2022извор 15'!D36+'буџетска резерва'!D36</f>
        <v>0</v>
      </c>
      <c r="E36" s="62">
        <f>'план 2022 - извор 01'!E36+'план 2022. - извор 04'!E36+'план 2022. - извор 07'!E36+'план 2022.-извор 08'!E36+'план 2022извор 15'!E36+'буџетска резерва'!E36</f>
        <v>0</v>
      </c>
      <c r="F36" s="63">
        <f t="shared" si="2"/>
        <v>20402000</v>
      </c>
    </row>
    <row r="37" spans="1:6" ht="14.25">
      <c r="A37" s="60">
        <v>421311</v>
      </c>
      <c r="B37" s="61" t="s">
        <v>109</v>
      </c>
      <c r="C37" s="62">
        <f>'план 2022 - извор 01'!C37+'план 2022. - извор 04'!C37+'план 2022. - извор 07'!C37+'план 2022.-извор 08'!C37+'план 2022извор 15'!C37+'буџетска резерва'!C37</f>
        <v>1455500</v>
      </c>
      <c r="D37" s="62">
        <f>'план 2022 - извор 01'!D37+'план 2022. - извор 04'!D37+'план 2022. - извор 07'!D37+'план 2022.-извор 08'!D37+'план 2022извор 15'!D37+'буџетска резерва'!D37</f>
        <v>0</v>
      </c>
      <c r="E37" s="62">
        <f>'план 2022 - извор 01'!E37+'план 2022. - извор 04'!E37+'план 2022. - извор 07'!E37+'план 2022.-извор 08'!E37+'план 2022извор 15'!E37+'буџетска резерва'!E37</f>
        <v>0</v>
      </c>
      <c r="F37" s="63">
        <f t="shared" si="2"/>
        <v>1455500</v>
      </c>
    </row>
    <row r="38" spans="1:6" ht="14.25">
      <c r="A38" s="60">
        <v>421321</v>
      </c>
      <c r="B38" s="61" t="s">
        <v>113</v>
      </c>
      <c r="C38" s="62">
        <f>'план 2022 - извор 01'!C38+'план 2022. - извор 04'!C38+'план 2022. - извор 07'!C38+'план 2022.-извор 08'!C38+'план 2022извор 15'!C38+'буџетска резерва'!C38</f>
        <v>300000</v>
      </c>
      <c r="D38" s="62">
        <f>'план 2022 - извор 01'!D38+'план 2022. - извор 04'!D38+'план 2022. - извор 07'!D38+'план 2022.-извор 08'!D38+'план 2022извор 15'!D38+'буџетска резерва'!D38</f>
        <v>0</v>
      </c>
      <c r="E38" s="62">
        <f>'план 2022 - извор 01'!E38+'план 2022. - извор 04'!E38+'план 2022. - извор 07'!E38+'план 2022.-извор 08'!E38+'план 2022извор 15'!E38+'буџетска резерва'!E38</f>
        <v>0</v>
      </c>
      <c r="F38" s="63">
        <f t="shared" si="2"/>
        <v>300000</v>
      </c>
    </row>
    <row r="39" spans="1:6" ht="14.25">
      <c r="A39" s="60">
        <v>421323</v>
      </c>
      <c r="B39" s="61" t="s">
        <v>110</v>
      </c>
      <c r="C39" s="62">
        <f>'план 2022 - извор 01'!C39+'план 2022. - извор 04'!C39+'план 2022. - извор 07'!C39+'план 2022.-извор 08'!C39+'план 2022извор 15'!C39+'буџетска резерва'!C39</f>
        <v>6050000</v>
      </c>
      <c r="D39" s="62">
        <f>'план 2022 - извор 01'!D39+'план 2022. - извор 04'!D39+'план 2022. - извор 07'!D39+'план 2022.-извор 08'!D39+'план 2022извор 15'!D39+'буџетска резерва'!D39</f>
        <v>0</v>
      </c>
      <c r="E39" s="62">
        <f>'план 2022 - извор 01'!E39+'план 2022. - извор 04'!E39+'план 2022. - извор 07'!E39+'план 2022.-извор 08'!E39+'план 2022извор 15'!E39+'буџетска резерва'!E39</f>
        <v>0</v>
      </c>
      <c r="F39" s="63">
        <f t="shared" si="2"/>
        <v>6050000</v>
      </c>
    </row>
    <row r="40" spans="1:6" ht="14.25">
      <c r="A40" s="60">
        <v>421324</v>
      </c>
      <c r="B40" s="61" t="s">
        <v>20</v>
      </c>
      <c r="C40" s="62">
        <f>'план 2022 - извор 01'!C40+'план 2022. - извор 04'!C40+'план 2022. - извор 07'!C40+'план 2022.-извор 08'!C40+'план 2022извор 15'!C40+'буџетска резерва'!C40</f>
        <v>2102500</v>
      </c>
      <c r="D40" s="62">
        <f>'план 2022 - извор 01'!D40+'план 2022. - извор 04'!D40+'план 2022. - извор 07'!D40+'план 2022.-извор 08'!D40+'план 2022извор 15'!D40+'буџетска резерва'!D40</f>
        <v>0</v>
      </c>
      <c r="E40" s="62">
        <f>'план 2022 - извор 01'!E40+'план 2022. - извор 04'!E40+'план 2022. - извор 07'!E40+'план 2022.-извор 08'!E40+'план 2022извор 15'!E40+'буџетска резерва'!E40</f>
        <v>0</v>
      </c>
      <c r="F40" s="63">
        <f t="shared" si="2"/>
        <v>2102500</v>
      </c>
    </row>
    <row r="41" spans="1:6" ht="14.25">
      <c r="A41" s="60">
        <v>421325</v>
      </c>
      <c r="B41" s="61" t="s">
        <v>21</v>
      </c>
      <c r="C41" s="62">
        <f>'план 2022 - извор 01'!C41+'план 2022. - извор 04'!C41+'план 2022. - извор 07'!C41+'план 2022.-извор 08'!C41+'план 2022извор 15'!C41+'буџетска резерва'!C41</f>
        <v>1520000</v>
      </c>
      <c r="D41" s="62">
        <f>'план 2022 - извор 01'!D41+'план 2022. - извор 04'!D41+'план 2022. - извор 07'!D41+'план 2022.-извор 08'!D41+'план 2022извор 15'!D41+'буџетска резерва'!D41</f>
        <v>0</v>
      </c>
      <c r="E41" s="62">
        <f>'план 2022 - извор 01'!E41+'план 2022. - извор 04'!E41+'план 2022. - извор 07'!E41+'план 2022.-извор 08'!E41+'план 2022извор 15'!E41+'буџетска резерва'!E41</f>
        <v>0</v>
      </c>
      <c r="F41" s="63">
        <f t="shared" si="2"/>
        <v>1520000</v>
      </c>
    </row>
    <row r="42" spans="1:6" ht="14.25">
      <c r="A42" s="60">
        <v>421391</v>
      </c>
      <c r="B42" s="61" t="s">
        <v>22</v>
      </c>
      <c r="C42" s="62">
        <f>'план 2022 - извор 01'!C42+'план 2022. - извор 04'!C42+'план 2022. - извор 07'!C42+'план 2022.-извор 08'!C42+'план 2022извор 15'!C42+'буџетска резерва'!C42</f>
        <v>0</v>
      </c>
      <c r="D42" s="62">
        <f>'план 2022 - извор 01'!D42+'план 2022. - извор 04'!D42+'план 2022. - извор 07'!D42+'план 2022.-извор 08'!D42+'план 2022извор 15'!D42+'буџетска резерва'!D42</f>
        <v>0</v>
      </c>
      <c r="E42" s="62">
        <f>'план 2022 - извор 01'!E42+'план 2022. - извор 04'!E42+'план 2022. - извор 07'!E42+'план 2022.-извор 08'!E42+'план 2022извор 15'!E42+'буџетска резерва'!E42</f>
        <v>0</v>
      </c>
      <c r="F42" s="63">
        <f t="shared" si="2"/>
        <v>0</v>
      </c>
    </row>
    <row r="43" spans="1:6" ht="14.25">
      <c r="A43" s="60">
        <v>421400</v>
      </c>
      <c r="B43" s="61" t="s">
        <v>23</v>
      </c>
      <c r="C43" s="62">
        <f>'план 2022 - извор 01'!C43+'план 2022. - извор 04'!C43+'план 2022. - извор 07'!C43+'план 2022.-извор 08'!C43+'план 2022извор 15'!C43+'буџетска резерва'!C43</f>
        <v>3140000</v>
      </c>
      <c r="D43" s="62">
        <f>'план 2022 - извор 01'!D43+'план 2022. - извор 04'!D43+'план 2022. - извор 07'!D43+'план 2022.-извор 08'!D43+'план 2022извор 15'!D43+'буџетска резерва'!D43</f>
        <v>0</v>
      </c>
      <c r="E43" s="62">
        <f>'план 2022 - извор 01'!E43+'план 2022. - извор 04'!E43+'план 2022. - извор 07'!E43+'план 2022.-извор 08'!E43+'план 2022извор 15'!E43+'буџетска резерва'!E43</f>
        <v>0</v>
      </c>
      <c r="F43" s="63">
        <f t="shared" si="2"/>
        <v>3140000</v>
      </c>
    </row>
    <row r="44" spans="1:6" ht="14.25">
      <c r="A44" s="60">
        <v>421500</v>
      </c>
      <c r="B44" s="61" t="s">
        <v>24</v>
      </c>
      <c r="C44" s="62">
        <f>'план 2022 - извор 01'!C44+'план 2022. - извор 04'!C44+'план 2022. - извор 07'!C44+'план 2022.-извор 08'!C44+'план 2022извор 15'!C44+'буџетска резерва'!C44</f>
        <v>950000</v>
      </c>
      <c r="D44" s="62">
        <f>'план 2022 - извор 01'!D44+'план 2022. - извор 04'!D44+'план 2022. - извор 07'!D44+'план 2022.-извор 08'!D44+'план 2022извор 15'!D44+'буџетска резерва'!D44</f>
        <v>0</v>
      </c>
      <c r="E44" s="62">
        <f>'план 2022 - извор 01'!E44+'план 2022. - извор 04'!E44+'план 2022. - извор 07'!E44+'план 2022.-извор 08'!E44+'план 2022извор 15'!E44+'буџетска резерва'!E44</f>
        <v>0</v>
      </c>
      <c r="F44" s="63">
        <f t="shared" si="2"/>
        <v>950000</v>
      </c>
    </row>
    <row r="45" spans="1:6" ht="14.25">
      <c r="A45" s="60">
        <v>421600</v>
      </c>
      <c r="B45" s="61" t="s">
        <v>25</v>
      </c>
      <c r="C45" s="62">
        <f>'план 2022 - извор 01'!C45+'план 2022. - извор 04'!C45+'план 2022. - извор 07'!C45+'план 2022.-извор 08'!C45+'план 2022извор 15'!C45+'буџетска резерва'!C45</f>
        <v>6005000</v>
      </c>
      <c r="D45" s="62">
        <f>'план 2022 - извор 01'!D45+'план 2022. - извор 04'!D45+'план 2022. - извор 07'!D45+'план 2022.-извор 08'!D45+'план 2022извор 15'!D45+'буџетска резерва'!D45</f>
        <v>0</v>
      </c>
      <c r="E45" s="62">
        <f>'план 2022 - извор 01'!E45+'план 2022. - извор 04'!E45+'план 2022. - извор 07'!E45+'план 2022.-извор 08'!E45+'план 2022извор 15'!E45+'буџетска резерва'!E45</f>
        <v>0</v>
      </c>
      <c r="F45" s="63">
        <f t="shared" si="2"/>
        <v>6005000</v>
      </c>
    </row>
    <row r="46" spans="1:6" ht="14.25">
      <c r="A46" s="60">
        <v>421629</v>
      </c>
      <c r="B46" s="61" t="s">
        <v>88</v>
      </c>
      <c r="C46" s="62">
        <f>'план 2022 - извор 01'!C46+'план 2022. - извор 04'!C46+'план 2022. - извор 07'!C46+'план 2022.-извор 08'!C46+'план 2022извор 15'!C46+'буџетска резерва'!C46</f>
        <v>1050000</v>
      </c>
      <c r="D46" s="62">
        <f>'план 2022 - извор 01'!D46+'план 2022. - извор 04'!D46+'план 2022. - извор 07'!D46+'план 2022.-извор 08'!D46+'план 2022извор 15'!D46+'буџетска резерва'!D46</f>
        <v>0</v>
      </c>
      <c r="E46" s="62">
        <f>'план 2022 - извор 01'!E46+'план 2022. - извор 04'!E46+'план 2022. - извор 07'!E46+'план 2022.-извор 08'!E46+'план 2022извор 15'!E46+'буџетска резерва'!E46</f>
        <v>0</v>
      </c>
      <c r="F46" s="63">
        <f t="shared" si="2"/>
        <v>1050000</v>
      </c>
    </row>
    <row r="47" spans="1:6" ht="14.25">
      <c r="A47" s="64">
        <v>421900</v>
      </c>
      <c r="B47" s="65" t="s">
        <v>26</v>
      </c>
      <c r="C47" s="62">
        <f>'план 2022 - извор 01'!C47+'план 2022. - извор 04'!C47+'план 2022. - извор 07'!C47+'план 2022.-извор 08'!C47+'план 2022извор 15'!C47+'буџетска резерва'!C47</f>
        <v>10000</v>
      </c>
      <c r="D47" s="62">
        <f>'план 2022 - извор 01'!D47+'план 2022. - извор 04'!D47+'план 2022. - извор 07'!D47+'план 2022.-извор 08'!D47+'план 2022извор 15'!D47+'буџетска резерва'!D47</f>
        <v>0</v>
      </c>
      <c r="E47" s="62">
        <f>'план 2022 - извор 01'!E47+'план 2022. - извор 04'!E47+'план 2022. - извор 07'!E47+'план 2022.-извор 08'!E47+'план 2022извор 15'!E47+'буџетска резерва'!E47</f>
        <v>0</v>
      </c>
      <c r="F47" s="63">
        <f t="shared" si="2"/>
        <v>10000</v>
      </c>
    </row>
    <row r="48" spans="1:6" ht="14.25">
      <c r="A48" s="55">
        <v>422000</v>
      </c>
      <c r="B48" s="56" t="s">
        <v>27</v>
      </c>
      <c r="C48" s="66">
        <f>C49+C50+C51+C52</f>
        <v>100000</v>
      </c>
      <c r="D48" s="67">
        <f>D49+D50+D51+D52</f>
        <v>3200000</v>
      </c>
      <c r="E48" s="67">
        <f>E49+E50+E51+E52</f>
        <v>0</v>
      </c>
      <c r="F48" s="101">
        <f t="shared" si="1"/>
        <v>3300000</v>
      </c>
    </row>
    <row r="49" spans="1:6" ht="14.25">
      <c r="A49" s="64">
        <v>422100</v>
      </c>
      <c r="B49" s="65" t="s">
        <v>111</v>
      </c>
      <c r="C49" s="62">
        <f>'план 2022 - извор 01'!C49+'план 2022. - извор 04'!C49+'план 2022. - извор 07'!C49+'план 2022.-извор 08'!C49+'план 2022извор 15'!C49+'буџетска резерва'!C49</f>
        <v>0</v>
      </c>
      <c r="D49" s="62">
        <f>'план 2022 - извор 01'!D49+'план 2022. - извор 04'!D49+'план 2022. - извор 07'!D49+'план 2022.-извор 08'!D49+'план 2022извор 15'!D49+'буџетска резерва'!D49</f>
        <v>1180000</v>
      </c>
      <c r="E49" s="62">
        <f>'план 2022 - извор 01'!E49+'план 2022. - извор 04'!E49+'план 2022. - извор 07'!E49+'план 2022.-извор 08'!E49+'план 2022извор 15'!E49+'буџетска резерва'!E49</f>
        <v>0</v>
      </c>
      <c r="F49" s="63">
        <f t="shared" si="1"/>
        <v>1180000</v>
      </c>
    </row>
    <row r="50" spans="1:6" ht="14.25">
      <c r="A50" s="64">
        <v>422200</v>
      </c>
      <c r="B50" s="65" t="s">
        <v>112</v>
      </c>
      <c r="C50" s="62">
        <f>'план 2022 - извор 01'!C50+'план 2022. - извор 04'!C50+'план 2022. - извор 07'!C50+'план 2022.-извор 08'!C50+'план 2022извор 15'!C50+'буџетска резерва'!C50</f>
        <v>0</v>
      </c>
      <c r="D50" s="62">
        <f>'план 2022 - извор 01'!D50+'план 2022. - извор 04'!D50+'план 2022. - извор 07'!D50+'план 2022.-извор 08'!D50+'план 2022извор 15'!D50+'буџетска резерва'!D50</f>
        <v>1970000</v>
      </c>
      <c r="E50" s="62">
        <f>'план 2022 - извор 01'!E50+'план 2022. - извор 04'!E50+'план 2022. - извор 07'!E50+'план 2022.-извор 08'!E50+'план 2022извор 15'!E50+'буџетска резерва'!E50</f>
        <v>0</v>
      </c>
      <c r="F50" s="63">
        <f t="shared" si="1"/>
        <v>1970000</v>
      </c>
    </row>
    <row r="51" spans="1:6" ht="14.25">
      <c r="A51" s="64">
        <v>422300</v>
      </c>
      <c r="B51" s="65" t="s">
        <v>28</v>
      </c>
      <c r="C51" s="62">
        <f>'план 2022 - извор 01'!C51+'план 2022. - извор 04'!C51+'план 2022. - извор 07'!C51+'план 2022.-извор 08'!C51+'план 2022извор 15'!C51+'буџетска резерва'!C51</f>
        <v>0</v>
      </c>
      <c r="D51" s="62">
        <f>'план 2022 - извор 01'!D51+'план 2022. - извор 04'!D51+'план 2022. - извор 07'!D51+'план 2022.-извор 08'!D51+'план 2022извор 15'!D51+'буџетска резерва'!D51</f>
        <v>50000</v>
      </c>
      <c r="E51" s="62">
        <f>'план 2022 - извор 01'!E51+'план 2022. - извор 04'!E51+'план 2022. - извор 07'!E51+'план 2022.-извор 08'!E51+'план 2022извор 15'!E51+'буџетска резерва'!E51</f>
        <v>0</v>
      </c>
      <c r="F51" s="63">
        <f t="shared" si="1"/>
        <v>50000</v>
      </c>
    </row>
    <row r="52" spans="1:6" ht="14.25">
      <c r="A52" s="64">
        <v>422900</v>
      </c>
      <c r="B52" s="65" t="s">
        <v>29</v>
      </c>
      <c r="C52" s="62">
        <f>'план 2022 - извор 01'!C52+'план 2022. - извор 04'!C52+'план 2022. - извор 07'!C52+'план 2022.-извор 08'!C52+'план 2022извор 15'!C52+'буџетска резерва'!C52</f>
        <v>100000</v>
      </c>
      <c r="D52" s="62">
        <f>'план 2022 - извор 01'!D52+'план 2022. - извор 04'!D52+'план 2022. - извор 07'!D52+'план 2022.-извор 08'!D52+'план 2022извор 15'!D52+'буџетска резерва'!D52</f>
        <v>0</v>
      </c>
      <c r="E52" s="62">
        <f>'план 2022 - извор 01'!E52+'план 2022. - извор 04'!E52+'план 2022. - извор 07'!E52+'план 2022.-извор 08'!E52+'план 2022извор 15'!E52+'буџетска резерва'!E52</f>
        <v>0</v>
      </c>
      <c r="F52" s="63">
        <f t="shared" si="1"/>
        <v>100000</v>
      </c>
    </row>
    <row r="53" spans="1:6" ht="14.25">
      <c r="A53" s="55">
        <v>423000</v>
      </c>
      <c r="B53" s="56" t="s">
        <v>30</v>
      </c>
      <c r="C53" s="66">
        <f>C54+C55+C56+C57+C58+C59+C60+C61</f>
        <v>29137000</v>
      </c>
      <c r="D53" s="66">
        <f>D54+D55+D56+D57+D58+D59+D60+D61</f>
        <v>6881320</v>
      </c>
      <c r="E53" s="66">
        <f>E54+E55+E56+E57+E58+E59+E60+E61</f>
        <v>0</v>
      </c>
      <c r="F53" s="101">
        <f t="shared" si="1"/>
        <v>36018320</v>
      </c>
    </row>
    <row r="54" spans="1:6" ht="14.25">
      <c r="A54" s="64">
        <v>423100</v>
      </c>
      <c r="B54" s="65" t="s">
        <v>31</v>
      </c>
      <c r="C54" s="62">
        <f>'план 2022 - извор 01'!C54+'план 2022. - извор 04'!C54+'план 2022. - извор 07'!C54+'план 2022.-извор 08'!C54+'план 2022извор 15'!C54+'буџетска резерва'!C54</f>
        <v>0</v>
      </c>
      <c r="D54" s="62">
        <f>'план 2022 - извор 01'!D54+'план 2022. - извор 04'!D54+'план 2022. - извор 07'!D54+'план 2022.-извор 08'!D54+'план 2022извор 15'!D54+'буџетска резерва'!D54</f>
        <v>200000</v>
      </c>
      <c r="E54" s="62">
        <f>'план 2022 - извор 01'!E54+'план 2022. - извор 04'!E54+'план 2022. - извор 07'!E54+'план 2022.-извор 08'!E54+'план 2022извор 15'!E54+'буџетска резерва'!E54</f>
        <v>0</v>
      </c>
      <c r="F54" s="63">
        <f t="shared" si="1"/>
        <v>200000</v>
      </c>
    </row>
    <row r="55" spans="1:6" ht="14.25">
      <c r="A55" s="60">
        <v>423200</v>
      </c>
      <c r="B55" s="61" t="s">
        <v>32</v>
      </c>
      <c r="C55" s="62">
        <f>'план 2022 - извор 01'!C55+'план 2022. - извор 04'!C55+'план 2022. - извор 07'!C55+'план 2022.-извор 08'!C55+'план 2022извор 15'!C55+'буџетска резерва'!C55</f>
        <v>3255000</v>
      </c>
      <c r="D55" s="62">
        <f>'план 2022 - извор 01'!D55+'план 2022. - извор 04'!D55+'план 2022. - извор 07'!D55+'план 2022.-извор 08'!D55+'план 2022извор 15'!D55+'буџетска резерва'!D55</f>
        <v>0</v>
      </c>
      <c r="E55" s="62">
        <f>'план 2022 - извор 01'!E55+'план 2022. - извор 04'!E55+'план 2022. - извор 07'!E55+'план 2022.-извор 08'!E55+'план 2022извор 15'!E55+'буџетска резерва'!E55</f>
        <v>0</v>
      </c>
      <c r="F55" s="63">
        <f t="shared" si="1"/>
        <v>3255000</v>
      </c>
    </row>
    <row r="56" spans="1:6" ht="14.25">
      <c r="A56" s="64">
        <v>423300</v>
      </c>
      <c r="B56" s="65" t="s">
        <v>114</v>
      </c>
      <c r="C56" s="62">
        <f>'план 2022 - извор 01'!C56+'план 2022. - извор 04'!C56+'план 2022. - извор 07'!C56+'план 2022.-извор 08'!C56+'план 2022извор 15'!C56+'буџетска резерва'!C56</f>
        <v>0</v>
      </c>
      <c r="D56" s="62">
        <f>'план 2022 - извор 01'!D56+'план 2022. - извор 04'!D56+'план 2022. - извор 07'!D56+'план 2022.-извор 08'!D56+'план 2022извор 15'!D56+'буџетска резерва'!D56</f>
        <v>1048000</v>
      </c>
      <c r="E56" s="62">
        <f>'план 2022 - извор 01'!E56+'план 2022. - извор 04'!E56+'план 2022. - извор 07'!E56+'план 2022.-извор 08'!E56+'план 2022извор 15'!E56+'буџетска резерва'!E56</f>
        <v>0</v>
      </c>
      <c r="F56" s="63">
        <f t="shared" si="1"/>
        <v>1048000</v>
      </c>
    </row>
    <row r="57" spans="1:6" ht="14.25">
      <c r="A57" s="64">
        <v>423400</v>
      </c>
      <c r="B57" s="65" t="s">
        <v>33</v>
      </c>
      <c r="C57" s="62">
        <f>'план 2022 - извор 01'!C57+'план 2022. - извор 04'!C57+'план 2022. - извор 07'!C57+'план 2022.-извор 08'!C57+'план 2022извор 15'!C57+'буџетска резерва'!C57</f>
        <v>7470000</v>
      </c>
      <c r="D57" s="62">
        <f>'план 2022 - извор 01'!D57+'план 2022. - извор 04'!D57+'план 2022. - извор 07'!D57+'план 2022.-извор 08'!D57+'план 2022извор 15'!D57+'буџетска резерва'!D57</f>
        <v>1600000</v>
      </c>
      <c r="E57" s="62">
        <f>'план 2022 - извор 01'!E57+'план 2022. - извор 04'!E57+'план 2022. - извор 07'!E57+'план 2022.-извор 08'!E57+'план 2022извор 15'!E57+'буџетска резерва'!E57</f>
        <v>0</v>
      </c>
      <c r="F57" s="63">
        <f t="shared" si="1"/>
        <v>9070000</v>
      </c>
    </row>
    <row r="58" spans="1:6" ht="14.25">
      <c r="A58" s="60">
        <v>423500</v>
      </c>
      <c r="B58" s="61" t="s">
        <v>34</v>
      </c>
      <c r="C58" s="62">
        <f>'план 2022 - извор 01'!C58+'план 2022. - извор 04'!C58+'план 2022. - извор 07'!C58+'план 2022.-извор 08'!C58+'план 2022извор 15'!C58+'буџетска резерва'!C58</f>
        <v>13262000</v>
      </c>
      <c r="D58" s="62">
        <f>'план 2022 - извор 01'!D58+'план 2022. - извор 04'!D58+'план 2022. - извор 07'!D58+'план 2022.-извор 08'!D58+'план 2022извор 15'!D58+'буџетска резерва'!D58</f>
        <v>2193320</v>
      </c>
      <c r="E58" s="62">
        <f>'план 2022 - извор 01'!E58+'план 2022. - извор 04'!E58+'план 2022. - извор 07'!E58+'план 2022.-извор 08'!E58+'план 2022извор 15'!E58+'буџетска резерва'!E58</f>
        <v>0</v>
      </c>
      <c r="F58" s="63">
        <f t="shared" si="1"/>
        <v>15455320</v>
      </c>
    </row>
    <row r="59" spans="1:6" ht="14.25">
      <c r="A59" s="64">
        <v>423600</v>
      </c>
      <c r="B59" s="65" t="s">
        <v>35</v>
      </c>
      <c r="C59" s="62">
        <f>'план 2022 - извор 01'!C59+'план 2022. - извор 04'!C59+'план 2022. - извор 07'!C59+'план 2022.-извор 08'!C59+'план 2022извор 15'!C59+'буџетска резерва'!C59</f>
        <v>0</v>
      </c>
      <c r="D59" s="62">
        <f>'план 2022 - извор 01'!D59+'план 2022. - извор 04'!D59+'план 2022. - извор 07'!D59+'план 2022.-извор 08'!D59+'план 2022извор 15'!D59+'буџетска резерва'!D59</f>
        <v>900000</v>
      </c>
      <c r="E59" s="62">
        <f>'план 2022 - извор 01'!E59+'план 2022. - извор 04'!E59+'план 2022. - извор 07'!E59+'план 2022.-извор 08'!E59+'план 2022извор 15'!E59+'буџетска резерва'!E59</f>
        <v>0</v>
      </c>
      <c r="F59" s="63">
        <f t="shared" si="1"/>
        <v>900000</v>
      </c>
    </row>
    <row r="60" spans="1:6" ht="14.25">
      <c r="A60" s="64">
        <v>423700</v>
      </c>
      <c r="B60" s="65" t="s">
        <v>36</v>
      </c>
      <c r="C60" s="62">
        <f>'план 2022 - извор 01'!C60+'план 2022. - извор 04'!C60+'план 2022. - извор 07'!C60+'план 2022.-извор 08'!C60+'план 2022извор 15'!C60+'буџетска резерва'!C60</f>
        <v>0</v>
      </c>
      <c r="D60" s="62">
        <f>'план 2022 - извор 01'!D60+'план 2022. - извор 04'!D60+'план 2022. - извор 07'!D60+'план 2022.-извор 08'!D60+'план 2022извор 15'!D60+'буџетска резерва'!D60</f>
        <v>940000</v>
      </c>
      <c r="E60" s="62">
        <f>'план 2022 - извор 01'!E60+'план 2022. - извор 04'!E60+'план 2022. - извор 07'!E60+'план 2022.-извор 08'!E60+'план 2022извор 15'!E60+'буџетска резерва'!E60</f>
        <v>0</v>
      </c>
      <c r="F60" s="63">
        <f t="shared" si="1"/>
        <v>940000</v>
      </c>
    </row>
    <row r="61" spans="1:6" ht="14.25">
      <c r="A61" s="60">
        <v>423900</v>
      </c>
      <c r="B61" s="61" t="s">
        <v>37</v>
      </c>
      <c r="C61" s="62">
        <f>'план 2022 - извор 01'!C61+'план 2022. - извор 04'!C61+'план 2022. - извор 07'!C61+'план 2022.-извор 08'!C61+'план 2022извор 15'!C61+'буџетска резерва'!C61</f>
        <v>5150000</v>
      </c>
      <c r="D61" s="62">
        <f>'план 2022 - извор 01'!D61+'план 2022. - извор 04'!D61+'план 2022. - извор 07'!D61+'план 2022.-извор 08'!D61+'план 2022извор 15'!D61+'буџетска резерва'!D61</f>
        <v>0</v>
      </c>
      <c r="E61" s="62">
        <f>'план 2022 - извор 01'!E61+'план 2022. - извор 04'!E61+'план 2022. - извор 07'!E61+'план 2022.-извор 08'!E61+'план 2022извор 15'!E61+'буџетска резерва'!E61</f>
        <v>0</v>
      </c>
      <c r="F61" s="63">
        <f t="shared" si="1"/>
        <v>5150000</v>
      </c>
    </row>
    <row r="62" spans="1:6" ht="14.25">
      <c r="A62" s="55">
        <v>424000</v>
      </c>
      <c r="B62" s="56" t="s">
        <v>38</v>
      </c>
      <c r="C62" s="66">
        <f>C63+C64+C65+C66</f>
        <v>6860000</v>
      </c>
      <c r="D62" s="67">
        <f>D63+D64+D65+D66</f>
        <v>7052000</v>
      </c>
      <c r="E62" s="67">
        <f>E63+E64+E65+E66</f>
        <v>0</v>
      </c>
      <c r="F62" s="101">
        <f t="shared" si="1"/>
        <v>13912000</v>
      </c>
    </row>
    <row r="63" spans="1:6" ht="14.25">
      <c r="A63" s="64">
        <v>424200</v>
      </c>
      <c r="B63" s="65" t="s">
        <v>39</v>
      </c>
      <c r="C63" s="62">
        <f>'план 2022 - извор 01'!C63+'план 2022. - извор 04'!C63+'план 2022. - извор 07'!C63+'план 2022.-извор 08'!C63+'план 2022извор 15'!C63+'буџетска резерва'!C63</f>
        <v>4850000</v>
      </c>
      <c r="D63" s="62">
        <f>'план 2022 - извор 01'!D63+'план 2022. - извор 04'!D63+'план 2022. - извор 07'!D63+'план 2022.-извор 08'!D63+'план 2022извор 15'!D63+'буџетска резерва'!D63</f>
        <v>6948000</v>
      </c>
      <c r="E63" s="62">
        <f>'план 2022 - извор 01'!E63+'план 2022. - извор 04'!E63+'план 2022. - извор 07'!E63+'план 2022.-извор 08'!E63+'план 2022извор 15'!E63+'буџетска резерва'!E63</f>
        <v>0</v>
      </c>
      <c r="F63" s="63">
        <f t="shared" si="1"/>
        <v>11798000</v>
      </c>
    </row>
    <row r="64" spans="1:6" ht="14.25">
      <c r="A64" s="64">
        <v>424300</v>
      </c>
      <c r="B64" s="65" t="s">
        <v>40</v>
      </c>
      <c r="C64" s="62">
        <f>'план 2022 - извор 01'!C64+'план 2022. - извор 04'!C64+'план 2022. - извор 07'!C64+'план 2022.-извор 08'!C64+'план 2022извор 15'!C64+'буџетска резерва'!C64</f>
        <v>0</v>
      </c>
      <c r="D64" s="62">
        <f>'план 2022 - извор 01'!D64+'план 2022. - извор 04'!D64+'план 2022. - извор 07'!D64+'план 2022.-извор 08'!D64+'план 2022извор 15'!D64+'буџетска резерва'!D64</f>
        <v>4000</v>
      </c>
      <c r="E64" s="62">
        <f>'план 2022 - извор 01'!E64+'план 2022. - извор 04'!E64+'план 2022. - извор 07'!E64+'план 2022.-извор 08'!E64+'план 2022извор 15'!E64+'буџетска резерва'!E64</f>
        <v>0</v>
      </c>
      <c r="F64" s="63">
        <f t="shared" si="1"/>
        <v>4000</v>
      </c>
    </row>
    <row r="65" spans="1:6" ht="14.25">
      <c r="A65" s="64">
        <v>424600</v>
      </c>
      <c r="B65" s="65" t="s">
        <v>41</v>
      </c>
      <c r="C65" s="62">
        <f>'план 2022 - извор 01'!C65+'план 2022. - извор 04'!C65+'план 2022. - извор 07'!C65+'план 2022.-извор 08'!C65+'план 2022извор 15'!C65+'буџетска резерва'!C65</f>
        <v>10000</v>
      </c>
      <c r="D65" s="62">
        <f>'план 2022 - извор 01'!D65+'план 2022. - извор 04'!D65+'план 2022. - извор 07'!D65+'план 2022.-извор 08'!D65+'план 2022извор 15'!D65+'буџетска резерва'!D65</f>
        <v>0</v>
      </c>
      <c r="E65" s="62">
        <f>'план 2022 - извор 01'!E65+'план 2022. - извор 04'!E65+'план 2022. - извор 07'!E65+'план 2022.-извор 08'!E65+'план 2022извор 15'!E65+'буџетска резерва'!E65</f>
        <v>0</v>
      </c>
      <c r="F65" s="63">
        <f t="shared" si="1"/>
        <v>10000</v>
      </c>
    </row>
    <row r="66" spans="1:6" ht="14.25">
      <c r="A66" s="64">
        <v>424900</v>
      </c>
      <c r="B66" s="65" t="s">
        <v>115</v>
      </c>
      <c r="C66" s="62">
        <f>'план 2022 - извор 01'!C66+'план 2022. - извор 04'!C66+'план 2022. - извор 07'!C66+'план 2022.-извор 08'!C66+'план 2022извор 15'!C66+'буџетска резерва'!C66</f>
        <v>2000000</v>
      </c>
      <c r="D66" s="62">
        <f>'план 2022 - извор 01'!D66+'план 2022. - извор 04'!D66+'план 2022. - извор 07'!D66+'план 2022.-извор 08'!D66+'план 2022извор 15'!D66+'буџетска резерва'!D66</f>
        <v>100000</v>
      </c>
      <c r="E66" s="62">
        <f>'план 2022 - извор 01'!E66+'план 2022. - извор 04'!E66+'план 2022. - извор 07'!E66+'план 2022.-извор 08'!E66+'план 2022извор 15'!E66+'буџетска резерва'!E66</f>
        <v>0</v>
      </c>
      <c r="F66" s="63">
        <f t="shared" si="1"/>
        <v>2100000</v>
      </c>
    </row>
    <row r="67" spans="1:6" ht="14.25">
      <c r="A67" s="55">
        <v>425000</v>
      </c>
      <c r="B67" s="56" t="s">
        <v>42</v>
      </c>
      <c r="C67" s="66">
        <f>C68+C69</f>
        <v>11979000</v>
      </c>
      <c r="D67" s="67">
        <f>D68+D69</f>
        <v>0</v>
      </c>
      <c r="E67" s="67">
        <f>E68+E69</f>
        <v>0</v>
      </c>
      <c r="F67" s="101">
        <f t="shared" si="1"/>
        <v>11979000</v>
      </c>
    </row>
    <row r="68" spans="1:6" ht="14.25">
      <c r="A68" s="60">
        <v>425100</v>
      </c>
      <c r="B68" s="61" t="s">
        <v>116</v>
      </c>
      <c r="C68" s="62">
        <f>'план 2022 - извор 01'!C68+'план 2022. - извор 04'!C68+'план 2022. - извор 07'!C68+'план 2022.-извор 08'!C68+'план 2022извор 15'!C68+'буџетска резерва'!C68</f>
        <v>9895000</v>
      </c>
      <c r="D68" s="62">
        <f>'план 2022 - извор 01'!D68+'план 2022. - извор 04'!D68+'план 2022. - извор 07'!D68+'план 2022.-извор 08'!D68+'план 2022извор 15'!D68+'буџетска резерва'!D68</f>
        <v>0</v>
      </c>
      <c r="E68" s="62">
        <f>'план 2022 - извор 01'!E68+'план 2022. - извор 04'!E68+'план 2022. - извор 07'!E68+'план 2022.-извор 08'!E68+'план 2022извор 15'!E68+'буџетска резерва'!E68</f>
        <v>0</v>
      </c>
      <c r="F68" s="63">
        <f t="shared" si="1"/>
        <v>9895000</v>
      </c>
    </row>
    <row r="69" spans="1:6" ht="14.25">
      <c r="A69" s="60">
        <v>425200</v>
      </c>
      <c r="B69" s="61" t="s">
        <v>117</v>
      </c>
      <c r="C69" s="62">
        <f>'план 2022 - извор 01'!C69+'план 2022. - извор 04'!C69+'план 2022. - извор 07'!C69+'план 2022.-извор 08'!C69+'план 2022извор 15'!C69+'буџетска резерва'!C69</f>
        <v>2084000</v>
      </c>
      <c r="D69" s="62">
        <f>'план 2022 - извор 01'!D69+'план 2022. - извор 04'!D69+'план 2022. - извор 07'!D69+'план 2022.-извор 08'!D69+'план 2022извор 15'!D69+'буџетска резерва'!D69</f>
        <v>0</v>
      </c>
      <c r="E69" s="62">
        <f>'план 2022 - извор 01'!E69+'план 2022. - извор 04'!E69+'план 2022. - извор 07'!E69+'план 2022.-извор 08'!E69+'план 2022извор 15'!E69+'буџетска резерва'!E69</f>
        <v>0</v>
      </c>
      <c r="F69" s="63">
        <f t="shared" si="1"/>
        <v>2084000</v>
      </c>
    </row>
    <row r="70" spans="1:6" ht="14.25">
      <c r="A70" s="55">
        <v>426000</v>
      </c>
      <c r="B70" s="56" t="s">
        <v>43</v>
      </c>
      <c r="C70" s="66">
        <f>SUM(C71:C77)</f>
        <v>6620000</v>
      </c>
      <c r="D70" s="67">
        <f>SUM(D71:D77)</f>
        <v>0</v>
      </c>
      <c r="E70" s="67">
        <f>SUM(E71:E77)</f>
        <v>0</v>
      </c>
      <c r="F70" s="101">
        <f t="shared" si="1"/>
        <v>6620000</v>
      </c>
    </row>
    <row r="71" spans="1:6" ht="14.25">
      <c r="A71" s="64">
        <v>426100</v>
      </c>
      <c r="B71" s="65" t="s">
        <v>44</v>
      </c>
      <c r="C71" s="62">
        <f>'план 2022 - извор 01'!C71+'план 2022. - извор 04'!C71+'план 2022. - извор 07'!C71+'план 2022.-извор 08'!C71+'план 2022извор 15'!C71+'буџетска резерва'!C71</f>
        <v>1530000</v>
      </c>
      <c r="D71" s="62">
        <f>'план 2022 - извор 01'!D71+'план 2022. - извор 04'!D71+'план 2022. - извор 07'!D71+'план 2022.-извор 08'!D71+'план 2022извор 15'!D71+'буџетска резерва'!D71</f>
        <v>0</v>
      </c>
      <c r="E71" s="62">
        <f>'план 2022 - извор 01'!E71+'план 2022. - извор 04'!E71+'план 2022. - извор 07'!E71+'план 2022.-извор 08'!E71+'план 2022извор 15'!E71+'буџетска резерва'!E71</f>
        <v>0</v>
      </c>
      <c r="F71" s="63">
        <f t="shared" si="1"/>
        <v>1530000</v>
      </c>
    </row>
    <row r="72" spans="1:6" ht="14.25">
      <c r="A72" s="64">
        <v>426300</v>
      </c>
      <c r="B72" s="65" t="s">
        <v>45</v>
      </c>
      <c r="C72" s="62">
        <f>'план 2022 - извор 01'!C72+'план 2022. - извор 04'!C72+'план 2022. - извор 07'!C72+'план 2022.-извор 08'!C72+'план 2022извор 15'!C72+'буџетска резерва'!C72</f>
        <v>150000</v>
      </c>
      <c r="D72" s="62">
        <f>'план 2022 - извор 01'!D72+'план 2022. - извор 04'!D72+'план 2022. - извор 07'!D72+'план 2022.-извор 08'!D72+'план 2022извор 15'!D72+'буџетска резерва'!D72</f>
        <v>0</v>
      </c>
      <c r="E72" s="62">
        <f>'план 2022 - извор 01'!E72+'план 2022. - извор 04'!E72+'план 2022. - извор 07'!E72+'план 2022.-извор 08'!E72+'план 2022извор 15'!E72+'буџетска резерва'!E72</f>
        <v>0</v>
      </c>
      <c r="F72" s="63">
        <f t="shared" si="1"/>
        <v>150000</v>
      </c>
    </row>
    <row r="73" spans="1:6" ht="14.25">
      <c r="A73" s="64">
        <v>426400</v>
      </c>
      <c r="B73" s="65" t="s">
        <v>46</v>
      </c>
      <c r="C73" s="62">
        <f>'план 2022 - извор 01'!C73+'план 2022. - извор 04'!C73+'план 2022. - извор 07'!C73+'план 2022.-извор 08'!C73+'план 2022извор 15'!C73+'буџетска резерва'!C73</f>
        <v>600000</v>
      </c>
      <c r="D73" s="62">
        <f>'план 2022 - извор 01'!D73+'план 2022. - извор 04'!D73+'план 2022. - извор 07'!D73+'план 2022.-извор 08'!D73+'план 2022извор 15'!D73+'буџетска резерва'!D73</f>
        <v>0</v>
      </c>
      <c r="E73" s="62">
        <f>'план 2022 - извор 01'!E73+'план 2022. - извор 04'!E73+'план 2022. - извор 07'!E73+'план 2022.-извор 08'!E73+'план 2022извор 15'!E73+'буџетска резерва'!E73</f>
        <v>0</v>
      </c>
      <c r="F73" s="63">
        <f t="shared" si="1"/>
        <v>600000</v>
      </c>
    </row>
    <row r="74" spans="1:6" ht="14.25">
      <c r="A74" s="64">
        <v>426500</v>
      </c>
      <c r="B74" s="65" t="s">
        <v>47</v>
      </c>
      <c r="C74" s="62">
        <f>'план 2022 - извор 01'!C74+'план 2022. - извор 04'!C74+'план 2022. - извор 07'!C74+'план 2022.-извор 08'!C74+'план 2022извор 15'!C74+'буџетска резерва'!C74</f>
        <v>0</v>
      </c>
      <c r="D74" s="62">
        <f>'план 2022 - извор 01'!D74+'план 2022. - извор 04'!D74+'план 2022. - извор 07'!D74+'план 2022.-извор 08'!D74+'план 2022извор 15'!D74+'буџетска резерва'!D74</f>
        <v>0</v>
      </c>
      <c r="E74" s="62">
        <f>'план 2022 - извор 01'!E74+'план 2022. - извор 04'!E74+'план 2022. - извор 07'!E74+'план 2022.-извор 08'!E74+'план 2022извор 15'!E74+'буџетска резерва'!E74</f>
        <v>0</v>
      </c>
      <c r="F74" s="63">
        <f t="shared" si="1"/>
        <v>0</v>
      </c>
    </row>
    <row r="75" spans="1:6" ht="14.25">
      <c r="A75" s="64">
        <v>426600</v>
      </c>
      <c r="B75" s="65" t="s">
        <v>48</v>
      </c>
      <c r="C75" s="62">
        <f>'план 2022 - извор 01'!C75+'план 2022. - извор 04'!C75+'план 2022. - извор 07'!C75+'план 2022.-извор 08'!C75+'план 2022извор 15'!C75+'буџетска резерва'!C75</f>
        <v>560000</v>
      </c>
      <c r="D75" s="62">
        <f>'план 2022 - извор 01'!D75+'план 2022. - извор 04'!D75+'план 2022. - извор 07'!D75+'план 2022.-извор 08'!D75+'план 2022извор 15'!D75+'буџетска резерва'!D75</f>
        <v>0</v>
      </c>
      <c r="E75" s="62">
        <f>'план 2022 - извор 01'!E75+'план 2022. - извор 04'!E75+'план 2022. - извор 07'!E75+'план 2022.-извор 08'!E75+'план 2022извор 15'!E75+'буџетска резерва'!E75</f>
        <v>0</v>
      </c>
      <c r="F75" s="63">
        <f t="shared" si="1"/>
        <v>560000</v>
      </c>
    </row>
    <row r="76" spans="1:6" ht="14.25">
      <c r="A76" s="60">
        <v>426800</v>
      </c>
      <c r="B76" s="61" t="s">
        <v>49</v>
      </c>
      <c r="C76" s="62">
        <f>'план 2022 - извор 01'!C76+'план 2022. - извор 04'!C76+'план 2022. - извор 07'!C76+'план 2022.-извор 08'!C76+'план 2022извор 15'!C76+'буџетска резерва'!C76</f>
        <v>1430000</v>
      </c>
      <c r="D76" s="62">
        <f>'план 2022 - извор 01'!D76+'план 2022. - извор 04'!D76+'план 2022. - извор 07'!D76+'план 2022.-извор 08'!D76+'план 2022извор 15'!D76+'буџетска резерва'!D76</f>
        <v>0</v>
      </c>
      <c r="E76" s="62">
        <f>'план 2022 - извор 01'!E76+'план 2022. - извор 04'!E76+'план 2022. - извор 07'!E76+'план 2022.-извор 08'!E76+'план 2022извор 15'!E76+'буџетска резерва'!E76</f>
        <v>0</v>
      </c>
      <c r="F76" s="63">
        <f t="shared" si="1"/>
        <v>1430000</v>
      </c>
    </row>
    <row r="77" spans="1:6" ht="14.25">
      <c r="A77" s="60">
        <v>426900</v>
      </c>
      <c r="B77" s="61" t="s">
        <v>50</v>
      </c>
      <c r="C77" s="62">
        <f>'план 2022 - извор 01'!C77+'план 2022. - извор 04'!C77+'план 2022. - извор 07'!C77+'план 2022.-извор 08'!C77+'план 2022извор 15'!C77+'буџетска резерва'!C77</f>
        <v>2350000</v>
      </c>
      <c r="D77" s="62">
        <f>'план 2022 - извор 01'!D77+'план 2022. - извор 04'!D77+'план 2022. - извор 07'!D77+'план 2022.-извор 08'!D77+'план 2022извор 15'!D77+'буџетска резерва'!D77</f>
        <v>0</v>
      </c>
      <c r="E77" s="62">
        <f>'план 2022 - извор 01'!E77+'план 2022. - извор 04'!E77+'план 2022. - извор 07'!E77+'план 2022.-извор 08'!E77+'план 2022извор 15'!E77+'буџетска резерва'!E77</f>
        <v>0</v>
      </c>
      <c r="F77" s="63">
        <f t="shared" si="1"/>
        <v>2350000</v>
      </c>
    </row>
    <row r="78" spans="1:6" ht="14.25">
      <c r="A78" s="50">
        <v>430000</v>
      </c>
      <c r="B78" s="51" t="s">
        <v>118</v>
      </c>
      <c r="C78" s="52">
        <f>C79</f>
        <v>0</v>
      </c>
      <c r="D78" s="53">
        <f>D79</f>
        <v>0</v>
      </c>
      <c r="E78" s="53">
        <f>E79</f>
        <v>0</v>
      </c>
      <c r="F78" s="100">
        <f t="shared" si="1"/>
        <v>0</v>
      </c>
    </row>
    <row r="79" spans="1:6" ht="14.25">
      <c r="A79" s="55">
        <v>431000</v>
      </c>
      <c r="B79" s="56" t="s">
        <v>119</v>
      </c>
      <c r="C79" s="66">
        <f>C80+C81</f>
        <v>0</v>
      </c>
      <c r="D79" s="67">
        <f>D80+D81</f>
        <v>0</v>
      </c>
      <c r="E79" s="67">
        <f>E80+E81</f>
        <v>0</v>
      </c>
      <c r="F79" s="101">
        <f t="shared" si="1"/>
        <v>0</v>
      </c>
    </row>
    <row r="80" spans="1:6" ht="14.25">
      <c r="A80" s="64">
        <v>431100</v>
      </c>
      <c r="B80" s="65" t="s">
        <v>51</v>
      </c>
      <c r="C80" s="62">
        <f>'план 2022 - извор 01'!C80+'план 2022. - извор 04'!C80+'план 2022. - извор 07'!C80+'план 2022.-извор 08'!C80+'план 2022извор 15'!C80+'буџетска резерва'!C80</f>
        <v>0</v>
      </c>
      <c r="D80" s="62">
        <f>'план 2022 - извор 01'!D80+'план 2022. - извор 04'!D80+'план 2022. - извор 07'!D80+'план 2022.-извор 08'!D80+'план 2022извор 15'!D80+'буџетска резерва'!D80</f>
        <v>0</v>
      </c>
      <c r="E80" s="62">
        <f>'план 2022 - извор 01'!E80+'план 2022. - извор 04'!E80+'план 2022. - извор 07'!E80+'план 2022.-извор 08'!E80+'план 2022извор 15'!E80+'буџетска резерва'!E80</f>
        <v>0</v>
      </c>
      <c r="F80" s="63">
        <f t="shared" si="1"/>
        <v>0</v>
      </c>
    </row>
    <row r="81" spans="1:6" ht="14.25">
      <c r="A81" s="64">
        <v>431200</v>
      </c>
      <c r="B81" s="65" t="s">
        <v>52</v>
      </c>
      <c r="C81" s="62">
        <f>'план 2022 - извор 01'!C81+'план 2022. - извор 04'!C81+'план 2022. - извор 07'!C81+'план 2022.-извор 08'!C81+'план 2022извор 15'!C81+'буџетска резерва'!C81</f>
        <v>0</v>
      </c>
      <c r="D81" s="62">
        <f>'план 2022 - извор 01'!D81+'план 2022. - извор 04'!D81+'план 2022. - извор 07'!D81+'план 2022.-извор 08'!D81+'план 2022извор 15'!D81+'буџетска резерва'!D81</f>
        <v>0</v>
      </c>
      <c r="E81" s="62">
        <f>'план 2022 - извор 01'!E81+'план 2022. - извор 04'!E81+'план 2022. - извор 07'!E81+'план 2022.-извор 08'!E81+'план 2022извор 15'!E81+'буџетска резерва'!E81</f>
        <v>0</v>
      </c>
      <c r="F81" s="63">
        <f t="shared" si="1"/>
        <v>0</v>
      </c>
    </row>
    <row r="82" spans="1:6" ht="14.25">
      <c r="A82" s="68">
        <v>440000</v>
      </c>
      <c r="B82" s="69" t="s">
        <v>120</v>
      </c>
      <c r="C82" s="70">
        <f>C83</f>
        <v>15000</v>
      </c>
      <c r="D82" s="70">
        <f>D83</f>
        <v>0</v>
      </c>
      <c r="E82" s="70">
        <f>E83</f>
        <v>0</v>
      </c>
      <c r="F82" s="100">
        <f t="shared" si="1"/>
        <v>15000</v>
      </c>
    </row>
    <row r="83" spans="1:6" ht="14.25">
      <c r="A83" s="71">
        <v>441000</v>
      </c>
      <c r="B83" s="72" t="s">
        <v>121</v>
      </c>
      <c r="C83" s="73">
        <f>SUM(C84+C85+C86+C87+C87+C888)</f>
        <v>15000</v>
      </c>
      <c r="D83" s="73">
        <f>SUM(D84+D85+D86+D87+D87+D888)</f>
        <v>0</v>
      </c>
      <c r="E83" s="73">
        <f>SUM(E84+E85+E86+E87+E87+E888)</f>
        <v>0</v>
      </c>
      <c r="F83" s="101">
        <f t="shared" si="1"/>
        <v>15000</v>
      </c>
    </row>
    <row r="84" spans="1:6" ht="14.25">
      <c r="A84" s="74">
        <v>441100</v>
      </c>
      <c r="B84" s="75" t="s">
        <v>53</v>
      </c>
      <c r="C84" s="62">
        <f>'план 2022 - извор 01'!C84+'план 2022. - извор 04'!C84+'план 2022. - извор 07'!C84+'план 2022.-извор 08'!C84+'план 2022извор 15'!C84+'буџетска резерва'!C84</f>
        <v>0</v>
      </c>
      <c r="D84" s="62">
        <f>'план 2022 - извор 01'!D84+'план 2022. - извор 04'!D84+'план 2022. - извор 07'!D84+'план 2022.-извор 08'!D84+'план 2022извор 15'!D84+'буџетска резерва'!D84</f>
        <v>0</v>
      </c>
      <c r="E84" s="62">
        <f>'план 2022 - извор 01'!E84+'план 2022. - извор 04'!E84+'план 2022. - извор 07'!E84+'план 2022.-извор 08'!E84+'план 2022извор 15'!E84+'буџетска резерва'!E84</f>
        <v>0</v>
      </c>
      <c r="F84" s="63">
        <f aca="true" t="shared" si="3" ref="F84:F97">C84+D84+E84</f>
        <v>0</v>
      </c>
    </row>
    <row r="85" spans="1:6" ht="14.25">
      <c r="A85" s="76">
        <v>441400</v>
      </c>
      <c r="B85" s="77" t="s">
        <v>122</v>
      </c>
      <c r="C85" s="62">
        <f>'план 2022 - извор 01'!C85+'план 2022. - извор 04'!C85+'план 2022. - извор 07'!C85+'план 2022.-извор 08'!C85+'план 2022извор 15'!C85+'буџетска резерва'!C85</f>
        <v>0</v>
      </c>
      <c r="D85" s="62">
        <f>'план 2022 - извор 01'!D85+'план 2022. - извор 04'!D85+'план 2022. - извор 07'!D85+'план 2022.-извор 08'!D85+'план 2022извор 15'!D85+'буџетска резерва'!D85</f>
        <v>0</v>
      </c>
      <c r="E85" s="62">
        <f>'план 2022 - извор 01'!E85+'план 2022. - извор 04'!E85+'план 2022. - извор 07'!E85+'план 2022.-извор 08'!E85+'план 2022извор 15'!E85+'буџетска резерва'!E85</f>
        <v>0</v>
      </c>
      <c r="F85" s="63">
        <f t="shared" si="3"/>
        <v>0</v>
      </c>
    </row>
    <row r="86" spans="1:6" ht="14.25">
      <c r="A86" s="78">
        <v>444100</v>
      </c>
      <c r="B86" s="77" t="s">
        <v>54</v>
      </c>
      <c r="C86" s="62">
        <f>'план 2022 - извор 01'!C86+'план 2022. - извор 04'!C86+'план 2022. - извор 07'!C86+'план 2022.-извор 08'!C86+'план 2022извор 15'!C86+'буџетска резерва'!C86</f>
        <v>5000</v>
      </c>
      <c r="D86" s="62">
        <f>'план 2022 - извор 01'!D86+'план 2022. - извор 04'!D86+'план 2022. - извор 07'!D86+'план 2022.-извор 08'!D86+'план 2022извор 15'!D86+'буџетска резерва'!D86</f>
        <v>0</v>
      </c>
      <c r="E86" s="62">
        <f>'план 2022 - извор 01'!E86+'план 2022. - извор 04'!E86+'план 2022. - извор 07'!E86+'план 2022.-извор 08'!E86+'план 2022извор 15'!E86+'буџетска резерва'!E86</f>
        <v>0</v>
      </c>
      <c r="F86" s="63">
        <f t="shared" si="3"/>
        <v>5000</v>
      </c>
    </row>
    <row r="87" spans="1:6" ht="14.25">
      <c r="A87" s="78">
        <v>444200</v>
      </c>
      <c r="B87" s="77" t="s">
        <v>55</v>
      </c>
      <c r="C87" s="62">
        <f>'план 2022 - извор 01'!C87+'план 2022. - извор 04'!C87+'план 2022. - извор 07'!C87+'план 2022.-извор 08'!C87+'план 2022извор 15'!C87+'буџетска резерва'!C87</f>
        <v>5000</v>
      </c>
      <c r="D87" s="62">
        <f>'план 2022 - извор 01'!D87+'план 2022. - извор 04'!D87+'план 2022. - извор 07'!D87+'план 2022.-извор 08'!D87+'план 2022извор 15'!D87+'буџетска резерва'!D87</f>
        <v>0</v>
      </c>
      <c r="E87" s="62">
        <f>'план 2022 - извор 01'!E87+'план 2022. - извор 04'!E87+'план 2022. - извор 07'!E87+'план 2022.-извор 08'!E87+'план 2022извор 15'!E87+'буџетска резерва'!E87</f>
        <v>0</v>
      </c>
      <c r="F87" s="63">
        <f t="shared" si="3"/>
        <v>5000</v>
      </c>
    </row>
    <row r="88" spans="1:6" ht="14.25">
      <c r="A88" s="76">
        <v>444300</v>
      </c>
      <c r="B88" s="79" t="s">
        <v>123</v>
      </c>
      <c r="C88" s="62">
        <f>'план 2022 - извор 01'!C88+'план 2022. - извор 04'!C88+'план 2022. - извор 07'!C88+'план 2022.-извор 08'!C88+'план 2022извор 15'!C88+'буџетска резерва'!C88</f>
        <v>5000</v>
      </c>
      <c r="D88" s="62">
        <f>'план 2022 - извор 01'!D88+'план 2022. - извор 04'!D88+'план 2022. - извор 07'!D88+'план 2022.-извор 08'!D88+'план 2022извор 15'!D88+'буџетска резерва'!D88</f>
        <v>0</v>
      </c>
      <c r="E88" s="62">
        <f>'план 2022 - извор 01'!E88+'план 2022. - извор 04'!E88+'план 2022. - извор 07'!E88+'план 2022.-извор 08'!E88+'план 2022извор 15'!E88+'буџетска резерва'!E88</f>
        <v>0</v>
      </c>
      <c r="F88" s="63">
        <f t="shared" si="3"/>
        <v>5000</v>
      </c>
    </row>
    <row r="89" spans="1:6" ht="14.25">
      <c r="A89" s="102">
        <v>460000</v>
      </c>
      <c r="B89" s="103" t="s">
        <v>148</v>
      </c>
      <c r="C89" s="104">
        <f>C90</f>
        <v>0</v>
      </c>
      <c r="D89" s="105">
        <f>D90</f>
        <v>0</v>
      </c>
      <c r="E89" s="105">
        <f>E90</f>
        <v>0</v>
      </c>
      <c r="F89" s="106">
        <f>SUM(C89:E89)</f>
        <v>0</v>
      </c>
    </row>
    <row r="90" spans="1:6" ht="14.25">
      <c r="A90" s="107">
        <v>465112</v>
      </c>
      <c r="B90" s="108" t="s">
        <v>149</v>
      </c>
      <c r="C90" s="62">
        <f>'план 2022 - извор 01'!C90+'план 2022. - извор 04'!C90+'план 2022. - извор 07'!C90+'план 2022.-извор 08'!C90+'план 2022извор 15'!C90+'буџетска резерва'!C90</f>
        <v>0</v>
      </c>
      <c r="D90" s="62">
        <f>'план 2022 - извор 01'!D90+'план 2022. - извор 04'!D90+'план 2022. - извор 07'!D90+'план 2022.-извор 08'!D90+'план 2022извор 15'!D90+'буџетска резерва'!D90</f>
        <v>0</v>
      </c>
      <c r="E90" s="62">
        <f>'план 2022 - извор 01'!E90+'план 2022. - извор 04'!E90+'план 2022. - извор 07'!E90+'план 2022.-извор 08'!E90+'план 2022извор 15'!E90+'буџетска резерва'!E90</f>
        <v>0</v>
      </c>
      <c r="F90" s="112">
        <f>SUM(C90:E90)</f>
        <v>0</v>
      </c>
    </row>
    <row r="91" spans="1:6" ht="14.25">
      <c r="A91" s="50">
        <v>480000</v>
      </c>
      <c r="B91" s="51" t="s">
        <v>56</v>
      </c>
      <c r="C91" s="52">
        <f>SUM(C92+C94+C97+C99)</f>
        <v>140000</v>
      </c>
      <c r="D91" s="53">
        <f>SUM(D92+D94+D97+D99)</f>
        <v>0</v>
      </c>
      <c r="E91" s="53">
        <f>SUM(E92+E94+E97+E99)</f>
        <v>0</v>
      </c>
      <c r="F91" s="100">
        <f t="shared" si="3"/>
        <v>140000</v>
      </c>
    </row>
    <row r="92" spans="1:6" ht="14.25">
      <c r="A92" s="80">
        <v>481000</v>
      </c>
      <c r="B92" s="81" t="s">
        <v>57</v>
      </c>
      <c r="C92" s="82">
        <f>C93</f>
        <v>0</v>
      </c>
      <c r="D92" s="83">
        <f>D93</f>
        <v>0</v>
      </c>
      <c r="E92" s="83">
        <f>E93</f>
        <v>0</v>
      </c>
      <c r="F92" s="101">
        <f t="shared" si="3"/>
        <v>0</v>
      </c>
    </row>
    <row r="93" spans="1:6" ht="14.25">
      <c r="A93" s="60">
        <v>481900</v>
      </c>
      <c r="B93" s="61" t="s">
        <v>58</v>
      </c>
      <c r="C93" s="62">
        <f>'план 2022 - извор 01'!C93+'план 2022. - извор 04'!C93+'план 2022. - извор 07'!C93+'план 2022.-извор 08'!C93+'план 2022извор 15'!C93+'буџетска резерва'!C93</f>
        <v>0</v>
      </c>
      <c r="D93" s="62">
        <f>'план 2022 - извор 01'!D93+'план 2022. - извор 04'!D93+'план 2022. - извор 07'!D93+'план 2022.-извор 08'!D93+'план 2022извор 15'!D93+'буџетска резерва'!D93</f>
        <v>0</v>
      </c>
      <c r="E93" s="62">
        <f>'план 2022 - извор 01'!E93+'план 2022. - извор 04'!E93+'план 2022. - извор 07'!E93+'план 2022.-извор 08'!E93+'план 2022извор 15'!E93+'буџетска резерва'!E93</f>
        <v>0</v>
      </c>
      <c r="F93" s="63">
        <f t="shared" si="3"/>
        <v>0</v>
      </c>
    </row>
    <row r="94" spans="1:6" ht="14.25">
      <c r="A94" s="55">
        <v>482000</v>
      </c>
      <c r="B94" s="56" t="s">
        <v>124</v>
      </c>
      <c r="C94" s="66">
        <f>C95+C96</f>
        <v>80000</v>
      </c>
      <c r="D94" s="67">
        <f>D95+D96</f>
        <v>0</v>
      </c>
      <c r="E94" s="67">
        <f>E95+E96</f>
        <v>0</v>
      </c>
      <c r="F94" s="101">
        <f t="shared" si="3"/>
        <v>80000</v>
      </c>
    </row>
    <row r="95" spans="1:6" ht="14.25">
      <c r="A95" s="64">
        <v>482100</v>
      </c>
      <c r="B95" s="65" t="s">
        <v>59</v>
      </c>
      <c r="C95" s="62">
        <f>'план 2022 - извор 01'!C95+'план 2022. - извор 04'!C95+'план 2022. - извор 07'!C95+'план 2022.-извор 08'!C95+'план 2022извор 15'!C95+'буџетска резерва'!C95</f>
        <v>35000</v>
      </c>
      <c r="D95" s="62">
        <f>'план 2022 - извор 01'!D95+'план 2022. - извор 04'!D95+'план 2022. - извор 07'!D95+'план 2022.-извор 08'!D95+'план 2022извор 15'!D95+'буџетска резерва'!D95</f>
        <v>0</v>
      </c>
      <c r="E95" s="62">
        <f>'план 2022 - извор 01'!E95+'план 2022. - извор 04'!E95+'план 2022. - извор 07'!E95+'план 2022.-извор 08'!E95+'план 2022извор 15'!E95+'буџетска резерва'!E95</f>
        <v>0</v>
      </c>
      <c r="F95" s="63">
        <f t="shared" si="3"/>
        <v>35000</v>
      </c>
    </row>
    <row r="96" spans="1:6" ht="14.25">
      <c r="A96" s="64">
        <v>482200</v>
      </c>
      <c r="B96" s="65" t="s">
        <v>60</v>
      </c>
      <c r="C96" s="62">
        <f>'план 2022 - извор 01'!C96+'план 2022. - извор 04'!C96+'план 2022. - извор 07'!C96+'план 2022.-извор 08'!C96+'план 2022извор 15'!C96+'буџетска резерва'!C96</f>
        <v>45000</v>
      </c>
      <c r="D96" s="62">
        <f>'план 2022 - извор 01'!D96+'план 2022. - извор 04'!D96+'план 2022. - извор 07'!D96+'план 2022.-извор 08'!D96+'план 2022извор 15'!D96+'буџетска резерва'!D96</f>
        <v>0</v>
      </c>
      <c r="E96" s="62">
        <f>'план 2022 - извор 01'!E96+'план 2022. - извор 04'!E96+'план 2022. - извор 07'!E96+'план 2022.-извор 08'!E96+'план 2022извор 15'!E96+'буџетска резерва'!E96</f>
        <v>0</v>
      </c>
      <c r="F96" s="63">
        <f t="shared" si="3"/>
        <v>45000</v>
      </c>
    </row>
    <row r="97" spans="1:6" ht="14.25">
      <c r="A97" s="55">
        <v>483000</v>
      </c>
      <c r="B97" s="56" t="s">
        <v>125</v>
      </c>
      <c r="C97" s="66">
        <f>C98</f>
        <v>50000</v>
      </c>
      <c r="D97" s="67">
        <f>D98</f>
        <v>0</v>
      </c>
      <c r="E97" s="67">
        <f>E98</f>
        <v>0</v>
      </c>
      <c r="F97" s="101">
        <f t="shared" si="3"/>
        <v>50000</v>
      </c>
    </row>
    <row r="98" spans="1:6" ht="14.25">
      <c r="A98" s="64">
        <v>483100</v>
      </c>
      <c r="B98" s="65" t="s">
        <v>126</v>
      </c>
      <c r="C98" s="62">
        <f>'план 2022 - извор 01'!C98+'план 2022. - извор 04'!C98+'план 2022. - извор 07'!C98+'план 2022.-извор 08'!C98+'план 2022извор 15'!C98+'буџетска резерва'!C98</f>
        <v>50000</v>
      </c>
      <c r="D98" s="62">
        <f>'план 2022 - извор 01'!D98+'план 2022. - извор 04'!D98+'план 2022. - извор 07'!D98+'план 2022.-извор 08'!D98+'план 2022извор 15'!D98+'буџетска резерва'!D98</f>
        <v>0</v>
      </c>
      <c r="E98" s="62">
        <f>'план 2022 - извор 01'!E98+'план 2022. - извор 04'!E98+'план 2022. - извор 07'!E98+'план 2022.-извор 08'!E98+'план 2022извор 15'!E98+'буџетска резерва'!E98</f>
        <v>0</v>
      </c>
      <c r="F98" s="63">
        <f aca="true" t="shared" si="4" ref="F98:F105">C98+D98+E98</f>
        <v>50000</v>
      </c>
    </row>
    <row r="99" spans="1:6" ht="27">
      <c r="A99" s="55">
        <v>485000</v>
      </c>
      <c r="B99" s="99" t="s">
        <v>127</v>
      </c>
      <c r="C99" s="66">
        <f>C100</f>
        <v>10000</v>
      </c>
      <c r="D99" s="67">
        <f>D100</f>
        <v>0</v>
      </c>
      <c r="E99" s="67">
        <f>E100</f>
        <v>0</v>
      </c>
      <c r="F99" s="101">
        <f t="shared" si="4"/>
        <v>10000</v>
      </c>
    </row>
    <row r="100" spans="1:6" ht="14.25">
      <c r="A100" s="64">
        <v>485100</v>
      </c>
      <c r="B100" s="65" t="s">
        <v>128</v>
      </c>
      <c r="C100" s="62">
        <f>'план 2022 - извор 01'!C100+'план 2022. - извор 04'!C100+'план 2022. - извор 07'!C100+'план 2022.-извор 08'!C100+'план 2022извор 15'!C100+'буџетска резерва'!C100</f>
        <v>10000</v>
      </c>
      <c r="D100" s="62">
        <f>'план 2022 - извор 01'!D100+'план 2022. - извор 04'!D100+'план 2022. - извор 07'!D100+'план 2022.-извор 08'!D100+'план 2022извор 15'!D100+'буџетска резерва'!D100</f>
        <v>0</v>
      </c>
      <c r="E100" s="62">
        <f>'план 2022 - извор 01'!E100+'план 2022. - извор 04'!E100+'план 2022. - извор 07'!E100+'план 2022.-извор 08'!E100+'план 2022извор 15'!E100+'буџетска резерва'!E100</f>
        <v>0</v>
      </c>
      <c r="F100" s="63">
        <f t="shared" si="4"/>
        <v>10000</v>
      </c>
    </row>
    <row r="101" spans="1:6" ht="14.25">
      <c r="A101" s="84">
        <v>500000</v>
      </c>
      <c r="B101" s="85" t="s">
        <v>97</v>
      </c>
      <c r="C101" s="86">
        <f>SUM(C102+C113)</f>
        <v>10770000</v>
      </c>
      <c r="D101" s="87">
        <f>SUM(D102+D113)</f>
        <v>39800000</v>
      </c>
      <c r="E101" s="87">
        <f>SUM(E102+E113)</f>
        <v>0</v>
      </c>
      <c r="F101" s="49">
        <f t="shared" si="4"/>
        <v>50570000</v>
      </c>
    </row>
    <row r="102" spans="1:6" ht="14.25">
      <c r="A102" s="50">
        <v>510000</v>
      </c>
      <c r="B102" s="51" t="s">
        <v>61</v>
      </c>
      <c r="C102" s="52">
        <f>SUM(C103+C106+C111)</f>
        <v>10770000</v>
      </c>
      <c r="D102" s="53">
        <f>SUM(D103+D106+D111)</f>
        <v>39800000</v>
      </c>
      <c r="E102" s="53">
        <f>SUM(E103+E106+E111)</f>
        <v>0</v>
      </c>
      <c r="F102" s="100">
        <f t="shared" si="4"/>
        <v>50570000</v>
      </c>
    </row>
    <row r="103" spans="1:6" ht="14.25">
      <c r="A103" s="55">
        <v>511000</v>
      </c>
      <c r="B103" s="56" t="s">
        <v>62</v>
      </c>
      <c r="C103" s="66">
        <f>C104+C105</f>
        <v>0</v>
      </c>
      <c r="D103" s="67">
        <f>D104+D105</f>
        <v>0</v>
      </c>
      <c r="E103" s="67">
        <f>E104+E105</f>
        <v>0</v>
      </c>
      <c r="F103" s="101">
        <f t="shared" si="4"/>
        <v>0</v>
      </c>
    </row>
    <row r="104" spans="1:6" ht="14.25">
      <c r="A104" s="64">
        <v>511300</v>
      </c>
      <c r="B104" s="65" t="s">
        <v>63</v>
      </c>
      <c r="C104" s="62">
        <f>'план 2022 - извор 01'!C104+'план 2022. - извор 04'!C104+'план 2022. - извор 07'!C104+'план 2022.-извор 08'!C104+'план 2022извор 15'!C104+'буџетска резерва'!C104</f>
        <v>0</v>
      </c>
      <c r="D104" s="62">
        <f>'план 2022 - извор 01'!D104+'план 2022. - извор 04'!D104+'план 2022. - извор 07'!D104+'план 2022.-извор 08'!D104+'план 2022извор 15'!D104+'буџетска резерва'!D104</f>
        <v>0</v>
      </c>
      <c r="E104" s="62">
        <f>'план 2022 - извор 01'!E104+'план 2022. - извор 04'!E104+'план 2022. - извор 07'!E104+'план 2022.-извор 08'!E104+'план 2022извор 15'!E104+'буџетска резерва'!E104</f>
        <v>0</v>
      </c>
      <c r="F104" s="63">
        <f t="shared" si="4"/>
        <v>0</v>
      </c>
    </row>
    <row r="105" spans="1:6" ht="14.25">
      <c r="A105" s="64">
        <v>511400</v>
      </c>
      <c r="B105" s="65" t="s">
        <v>98</v>
      </c>
      <c r="C105" s="62">
        <f>'план 2022 - извор 01'!C105+'план 2022. - извор 04'!C105+'план 2022. - извор 07'!C105+'план 2022.-извор 08'!C105+'план 2022извор 15'!C105+'буџетска резерва'!C105</f>
        <v>0</v>
      </c>
      <c r="D105" s="62">
        <f>'план 2022 - извор 01'!D105+'план 2022. - извор 04'!D105+'план 2022. - извор 07'!D105+'план 2022.-извор 08'!D105+'план 2022извор 15'!D105+'буџетска резерва'!D105</f>
        <v>0</v>
      </c>
      <c r="E105" s="62">
        <f>'план 2022 - извор 01'!E105+'план 2022. - извор 04'!E105+'план 2022. - извор 07'!E105+'план 2022.-извор 08'!E105+'план 2022извор 15'!E105+'буџетска резерва'!E105</f>
        <v>0</v>
      </c>
      <c r="F105" s="63">
        <f t="shared" si="4"/>
        <v>0</v>
      </c>
    </row>
    <row r="106" spans="1:6" ht="14.25">
      <c r="A106" s="55">
        <v>512000</v>
      </c>
      <c r="B106" s="56" t="s">
        <v>64</v>
      </c>
      <c r="C106" s="66">
        <f>SUM(C107:C110)</f>
        <v>10770000</v>
      </c>
      <c r="D106" s="67">
        <f>SUM(D107:D110)</f>
        <v>0</v>
      </c>
      <c r="E106" s="67">
        <f>SUM(E107:E110)</f>
        <v>0</v>
      </c>
      <c r="F106" s="101">
        <f aca="true" t="shared" si="5" ref="F106:F111">C106+D106+E106</f>
        <v>10770000</v>
      </c>
    </row>
    <row r="107" spans="1:6" ht="14.25">
      <c r="A107" s="60">
        <v>512200</v>
      </c>
      <c r="B107" s="61" t="s">
        <v>65</v>
      </c>
      <c r="C107" s="62">
        <f>'план 2022 - извор 01'!C107+'план 2022. - извор 04'!C107+'план 2022. - извор 07'!C107+'план 2022.-извор 08'!C107+'план 2022извор 15'!C107+'буџетска резерва'!C107</f>
        <v>6170000</v>
      </c>
      <c r="D107" s="62">
        <f>'план 2022 - извор 01'!D107+'план 2022. - извор 04'!D107+'план 2022. - извор 07'!D107+'план 2022.-извор 08'!D107+'план 2022извор 15'!D107+'буџетска резерва'!D107</f>
        <v>0</v>
      </c>
      <c r="E107" s="62">
        <f>'план 2022 - извор 01'!E107+'план 2022. - извор 04'!E107+'план 2022. - извор 07'!E107+'план 2022.-извор 08'!E107+'план 2022извор 15'!E107+'буџетска резерва'!E107</f>
        <v>0</v>
      </c>
      <c r="F107" s="63">
        <f t="shared" si="5"/>
        <v>6170000</v>
      </c>
    </row>
    <row r="108" spans="1:6" ht="14.25">
      <c r="A108" s="64">
        <v>512600</v>
      </c>
      <c r="B108" s="65" t="s">
        <v>99</v>
      </c>
      <c r="C108" s="62">
        <f>'план 2022 - извор 01'!C108+'план 2022. - извор 04'!C108+'план 2022. - извор 07'!C108+'план 2022.-извор 08'!C108+'план 2022извор 15'!C108+'буџетска резерва'!C108</f>
        <v>4550000</v>
      </c>
      <c r="D108" s="62">
        <f>'план 2022 - извор 01'!D108+'план 2022. - извор 04'!D108+'план 2022. - извор 07'!D108+'план 2022.-извор 08'!D108+'план 2022извор 15'!D108+'буџетска резерва'!D108</f>
        <v>0</v>
      </c>
      <c r="E108" s="62">
        <f>'план 2022 - извор 01'!E108+'план 2022. - извор 04'!E108+'план 2022. - извор 07'!E108+'план 2022.-извор 08'!E108+'план 2022извор 15'!E108+'буџетска резерва'!E108</f>
        <v>0</v>
      </c>
      <c r="F108" s="63">
        <f t="shared" si="5"/>
        <v>4550000</v>
      </c>
    </row>
    <row r="109" spans="1:6" ht="14.25">
      <c r="A109" s="64">
        <v>512800</v>
      </c>
      <c r="B109" s="65" t="s">
        <v>66</v>
      </c>
      <c r="C109" s="62">
        <f>'план 2022 - извор 01'!C109+'план 2022. - извор 04'!C109+'план 2022. - извор 07'!C109+'план 2022.-извор 08'!C109+'план 2022извор 15'!C109+'буџетска резерва'!C109</f>
        <v>50000</v>
      </c>
      <c r="D109" s="62">
        <f>'план 2022 - извор 01'!D109+'план 2022. - извор 04'!D109+'план 2022. - извор 07'!D109+'план 2022.-извор 08'!D109+'план 2022извор 15'!D109+'буџетска резерва'!D109</f>
        <v>0</v>
      </c>
      <c r="E109" s="62">
        <f>'план 2022 - извор 01'!E109+'план 2022. - извор 04'!E109+'план 2022. - извор 07'!E109+'план 2022.-извор 08'!E109+'план 2022извор 15'!E109+'буџетска резерва'!E109</f>
        <v>0</v>
      </c>
      <c r="F109" s="63">
        <f t="shared" si="5"/>
        <v>50000</v>
      </c>
    </row>
    <row r="110" spans="1:6" ht="14.25">
      <c r="A110" s="64">
        <v>512900</v>
      </c>
      <c r="B110" s="65" t="s">
        <v>100</v>
      </c>
      <c r="C110" s="62">
        <f>'план 2022 - извор 01'!C110+'план 2022. - извор 04'!C110+'план 2022. - извор 07'!C110+'план 2022.-извор 08'!C110+'план 2022извор 15'!C110+'буџетска резерва'!C110</f>
        <v>0</v>
      </c>
      <c r="D110" s="62">
        <f>'план 2022 - извор 01'!D110+'план 2022. - извор 04'!D110+'план 2022. - извор 07'!D110+'план 2022.-извор 08'!D110+'план 2022извор 15'!D110+'буџетска резерва'!D110</f>
        <v>0</v>
      </c>
      <c r="E110" s="62">
        <f>'план 2022 - извор 01'!E110+'план 2022. - извор 04'!E110+'план 2022. - извор 07'!E110+'план 2022.-извор 08'!E110+'план 2022извор 15'!E110+'буџетска резерва'!E110</f>
        <v>0</v>
      </c>
      <c r="F110" s="63">
        <f t="shared" si="5"/>
        <v>0</v>
      </c>
    </row>
    <row r="111" spans="1:6" ht="14.25">
      <c r="A111" s="55">
        <v>515000</v>
      </c>
      <c r="B111" s="56" t="s">
        <v>67</v>
      </c>
      <c r="C111" s="66">
        <f>C112</f>
        <v>0</v>
      </c>
      <c r="D111" s="67">
        <f>D112</f>
        <v>39800000</v>
      </c>
      <c r="E111" s="67">
        <f>E112</f>
        <v>0</v>
      </c>
      <c r="F111" s="101">
        <f t="shared" si="5"/>
        <v>39800000</v>
      </c>
    </row>
    <row r="112" spans="1:6" ht="14.25">
      <c r="A112" s="64">
        <v>515100</v>
      </c>
      <c r="B112" s="65" t="s">
        <v>68</v>
      </c>
      <c r="C112" s="62">
        <f>'план 2022 - извор 01'!C112+'план 2022. - извор 04'!C112+'план 2022. - извор 07'!C112+'план 2022.-извор 08'!C112+'план 2022извор 15'!C112+'буџетска резерва'!C112</f>
        <v>0</v>
      </c>
      <c r="D112" s="62">
        <f>'план 2022 - извор 01'!D112+'план 2022. - извор 04'!D112+'план 2022. - извор 07'!D112+'план 2022.-извор 08'!D112+'план 2022извор 15'!D112+'буџетска резерва'!D112</f>
        <v>39800000</v>
      </c>
      <c r="E112" s="62">
        <f>'план 2022 - извор 01'!E112+'план 2022. - извор 04'!E112+'план 2022. - извор 07'!E112+'план 2022.-извор 08'!E112+'план 2022извор 15'!E112+'буџетска резерва'!E112</f>
        <v>0</v>
      </c>
      <c r="F112" s="63">
        <f>C112+D112+E112</f>
        <v>39800000</v>
      </c>
    </row>
    <row r="113" spans="1:6" ht="14.25">
      <c r="A113" s="50">
        <v>520000</v>
      </c>
      <c r="B113" s="51" t="s">
        <v>69</v>
      </c>
      <c r="C113" s="52">
        <f aca="true" t="shared" si="6" ref="C113:E114">SUM(C114)</f>
        <v>0</v>
      </c>
      <c r="D113" s="53">
        <f t="shared" si="6"/>
        <v>0</v>
      </c>
      <c r="E113" s="53">
        <f t="shared" si="6"/>
        <v>0</v>
      </c>
      <c r="F113" s="100">
        <f>C113+D113+E113</f>
        <v>0</v>
      </c>
    </row>
    <row r="114" spans="1:6" ht="14.25">
      <c r="A114" s="55">
        <v>523000</v>
      </c>
      <c r="B114" s="56" t="s">
        <v>70</v>
      </c>
      <c r="C114" s="66">
        <f t="shared" si="6"/>
        <v>0</v>
      </c>
      <c r="D114" s="67">
        <f t="shared" si="6"/>
        <v>0</v>
      </c>
      <c r="E114" s="67">
        <f t="shared" si="6"/>
        <v>0</v>
      </c>
      <c r="F114" s="101">
        <f>C114+D114+E114</f>
        <v>0</v>
      </c>
    </row>
    <row r="115" spans="1:6" ht="15" thickBot="1">
      <c r="A115" s="88">
        <v>523100</v>
      </c>
      <c r="B115" s="89" t="s">
        <v>71</v>
      </c>
      <c r="C115" s="62">
        <f>'план 2022 - извор 01'!C115+'план 2022. - извор 04'!C115+'план 2022. - извор 07'!C115+'план 2022.-извор 08'!C115+'план 2022извор 15'!C115+'буџетска резерва'!C115</f>
        <v>0</v>
      </c>
      <c r="D115" s="62">
        <f>'план 2022 - извор 01'!D115+'план 2022. - извор 04'!D115+'план 2022. - извор 07'!D115+'план 2022.-извор 08'!D115+'план 2022извор 15'!D115+'буџетска резерва'!D115</f>
        <v>0</v>
      </c>
      <c r="E115" s="62">
        <f>'план 2022 - извор 01'!E115+'план 2022. - извор 04'!E115+'план 2022. - извор 07'!E115+'план 2022.-извор 08'!E115+'план 2022извор 15'!E115+'буџетска резерва'!E115</f>
        <v>0</v>
      </c>
      <c r="F115" s="63">
        <f>C115+D115+E115</f>
        <v>0</v>
      </c>
    </row>
    <row r="116" spans="1:6" ht="15" thickBot="1">
      <c r="A116" s="90" t="s">
        <v>72</v>
      </c>
      <c r="B116" s="91" t="s">
        <v>73</v>
      </c>
      <c r="C116" s="92">
        <f>C12+C101</f>
        <v>369179600</v>
      </c>
      <c r="D116" s="93">
        <f>D12+D101</f>
        <v>56933320</v>
      </c>
      <c r="E116" s="94">
        <f>E12+E101</f>
        <v>0</v>
      </c>
      <c r="F116" s="95">
        <f>SUM(C116:E116)</f>
        <v>426112920</v>
      </c>
    </row>
    <row r="117" spans="1:6" ht="14.25">
      <c r="A117" s="24"/>
      <c r="B117" s="24"/>
      <c r="C117" s="24"/>
      <c r="D117" s="24"/>
      <c r="E117" s="24"/>
      <c r="F117" s="34"/>
    </row>
    <row r="118" spans="1:6" ht="14.25">
      <c r="A118" s="24"/>
      <c r="B118" s="24"/>
      <c r="C118" s="33"/>
      <c r="D118" s="33"/>
      <c r="E118" s="33"/>
      <c r="F118" s="34"/>
    </row>
    <row r="119" spans="1:6" ht="14.25">
      <c r="A119" s="24"/>
      <c r="B119" s="24"/>
      <c r="C119" s="33"/>
      <c r="D119" s="96"/>
      <c r="E119" s="33"/>
      <c r="F119" s="34"/>
    </row>
    <row r="120" spans="1:6" ht="14.25">
      <c r="A120" s="24"/>
      <c r="B120" s="24"/>
      <c r="C120" s="33"/>
      <c r="D120" s="96"/>
      <c r="E120" s="33"/>
      <c r="F120" s="34"/>
    </row>
    <row r="121" spans="1:6" ht="14.25">
      <c r="A121" s="24"/>
      <c r="B121" s="24"/>
      <c r="C121" s="35"/>
      <c r="D121" s="36"/>
      <c r="E121" s="33"/>
      <c r="F121" s="34"/>
    </row>
  </sheetData>
  <sheetProtection/>
  <mergeCells count="7">
    <mergeCell ref="C1:F1"/>
    <mergeCell ref="F10:F11"/>
    <mergeCell ref="C7:E7"/>
    <mergeCell ref="A10:B11"/>
    <mergeCell ref="C10:C11"/>
    <mergeCell ref="D10:D11"/>
    <mergeCell ref="E10:E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6" r:id="rId1"/>
  <rowBreaks count="2" manualBreakCount="2">
    <brk id="48" max="255" man="1"/>
    <brk id="9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Gradska uprava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Aleksandra Djuraskovic</dc:creator>
  <cp:keywords/>
  <dc:description/>
  <cp:lastModifiedBy>Milijana</cp:lastModifiedBy>
  <cp:lastPrinted>2021-12-29T07:31:47Z</cp:lastPrinted>
  <dcterms:created xsi:type="dcterms:W3CDTF">2017-11-23T09:01:40Z</dcterms:created>
  <dcterms:modified xsi:type="dcterms:W3CDTF">2021-12-29T07:32:32Z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